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COMISION_HACIENDA\2025\PROPOSICIONES\CUESTIONARIO Y RTA\PROPOSICION 611 (09-05-2025)\RESPUESTAS\SDHabitat\"/>
    </mc:Choice>
  </mc:AlternateContent>
  <bookViews>
    <workbookView xWindow="0" yWindow="0" windowWidth="28800" windowHeight="11730" tabRatio="837"/>
  </bookViews>
  <sheets>
    <sheet name="SSP - Proposición 1060 de 2024" sheetId="16" r:id="rId1"/>
  </sheets>
  <definedNames>
    <definedName name="_xlnm._FilterDatabase" localSheetId="0" hidden="1">'SSP - Proposición 1060 de 2024'!#REF!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T91" i="16" l="1"/>
  <c r="AO91" i="16"/>
  <c r="AJ91" i="16"/>
  <c r="R54" i="16"/>
  <c r="Q65" i="16"/>
  <c r="P90" i="16"/>
  <c r="K111" i="16"/>
  <c r="Z59" i="16"/>
  <c r="Z60" i="16"/>
  <c r="K15" i="16"/>
  <c r="K147" i="16"/>
  <c r="J147" i="16"/>
  <c r="N135" i="16"/>
  <c r="M135" i="16"/>
  <c r="L135" i="16"/>
  <c r="K135" i="16"/>
  <c r="J135" i="16"/>
  <c r="I135" i="16"/>
  <c r="N134" i="16"/>
  <c r="M134" i="16"/>
  <c r="L134" i="16"/>
  <c r="K134" i="16"/>
  <c r="J134" i="16"/>
  <c r="N133" i="16"/>
  <c r="M133" i="16"/>
  <c r="L133" i="16"/>
  <c r="K133" i="16"/>
  <c r="J133" i="16"/>
  <c r="I147" i="16"/>
  <c r="I142" i="16"/>
  <c r="I141" i="16"/>
  <c r="I143" i="16"/>
  <c r="H7" i="16"/>
  <c r="H32" i="16"/>
  <c r="H35" i="16"/>
  <c r="H36" i="16"/>
  <c r="I134" i="16"/>
  <c r="I133" i="16"/>
  <c r="I132" i="16"/>
  <c r="I126" i="16"/>
  <c r="AR110" i="16"/>
  <c r="AT110" i="16" s="1"/>
  <c r="AR111" i="16"/>
  <c r="AT111" i="16" s="1"/>
  <c r="AR112" i="16"/>
  <c r="AT112" i="16" s="1"/>
  <c r="AR113" i="16"/>
  <c r="AT113" i="16" s="1"/>
  <c r="AR114" i="16"/>
  <c r="AT114" i="16" s="1"/>
  <c r="AR115" i="16"/>
  <c r="AT115" i="16" s="1"/>
  <c r="AR116" i="16"/>
  <c r="AT116" i="16" s="1"/>
  <c r="AR117" i="16"/>
  <c r="AT117" i="16" s="1"/>
  <c r="AR118" i="16"/>
  <c r="AT118" i="16" s="1"/>
  <c r="AL110" i="16"/>
  <c r="AM110" i="16"/>
  <c r="AO110" i="16" s="1"/>
  <c r="AL111" i="16"/>
  <c r="AQ111" i="16" s="1"/>
  <c r="AM111" i="16"/>
  <c r="AO111" i="16" s="1"/>
  <c r="AP111" i="16" s="1"/>
  <c r="AL112" i="16"/>
  <c r="AQ112" i="16" s="1"/>
  <c r="AM112" i="16"/>
  <c r="AO112" i="16" s="1"/>
  <c r="AP112" i="16" s="1"/>
  <c r="AL113" i="16"/>
  <c r="AQ113" i="16" s="1"/>
  <c r="AM113" i="16"/>
  <c r="AO113" i="16" s="1"/>
  <c r="AP113" i="16" s="1"/>
  <c r="AL114" i="16"/>
  <c r="AQ114" i="16" s="1"/>
  <c r="AM114" i="16"/>
  <c r="AO114" i="16" s="1"/>
  <c r="AP114" i="16" s="1"/>
  <c r="AL115" i="16"/>
  <c r="AQ115" i="16" s="1"/>
  <c r="AM115" i="16"/>
  <c r="AO115" i="16" s="1"/>
  <c r="AP115" i="16" s="1"/>
  <c r="AL116" i="16"/>
  <c r="AQ116" i="16" s="1"/>
  <c r="AM116" i="16"/>
  <c r="AO116" i="16" s="1"/>
  <c r="AP116" i="16" s="1"/>
  <c r="AL117" i="16"/>
  <c r="AQ117" i="16" s="1"/>
  <c r="AM117" i="16"/>
  <c r="AO117" i="16" s="1"/>
  <c r="AP117" i="16" s="1"/>
  <c r="AL118" i="16"/>
  <c r="AQ118" i="16" s="1"/>
  <c r="AM118" i="16"/>
  <c r="AO118" i="16" s="1"/>
  <c r="AP118" i="16" s="1"/>
  <c r="AH110" i="16"/>
  <c r="AJ110" i="16" s="1"/>
  <c r="AH111" i="16"/>
  <c r="AJ111" i="16" s="1"/>
  <c r="AH112" i="16"/>
  <c r="AJ112" i="16" s="1"/>
  <c r="AH113" i="16"/>
  <c r="AJ113" i="16" s="1"/>
  <c r="AH114" i="16"/>
  <c r="AJ114" i="16" s="1"/>
  <c r="AH115" i="16"/>
  <c r="AJ115" i="16" s="1"/>
  <c r="AH116" i="16"/>
  <c r="AJ116" i="16" s="1"/>
  <c r="AH117" i="16"/>
  <c r="AJ117" i="16" s="1"/>
  <c r="AH118" i="16"/>
  <c r="AJ118" i="16" s="1"/>
  <c r="AB110" i="16"/>
  <c r="AC110" i="16"/>
  <c r="AE110" i="16" s="1"/>
  <c r="AB111" i="16"/>
  <c r="AG111" i="16" s="1"/>
  <c r="AC111" i="16"/>
  <c r="AE111" i="16" s="1"/>
  <c r="AF111" i="16" s="1"/>
  <c r="AB112" i="16"/>
  <c r="AG112" i="16" s="1"/>
  <c r="AC112" i="16"/>
  <c r="AE112" i="16" s="1"/>
  <c r="AF112" i="16" s="1"/>
  <c r="AB113" i="16"/>
  <c r="AG113" i="16" s="1"/>
  <c r="AC113" i="16"/>
  <c r="AE113" i="16" s="1"/>
  <c r="AF113" i="16" s="1"/>
  <c r="AB114" i="16"/>
  <c r="AG114" i="16" s="1"/>
  <c r="AC114" i="16"/>
  <c r="AE114" i="16" s="1"/>
  <c r="AF114" i="16" s="1"/>
  <c r="AB115" i="16"/>
  <c r="AG115" i="16" s="1"/>
  <c r="AC115" i="16"/>
  <c r="AE115" i="16" s="1"/>
  <c r="AF115" i="16" s="1"/>
  <c r="AB116" i="16"/>
  <c r="AG116" i="16" s="1"/>
  <c r="AC116" i="16"/>
  <c r="AE116" i="16" s="1"/>
  <c r="AF116" i="16" s="1"/>
  <c r="AB117" i="16"/>
  <c r="AG117" i="16" s="1"/>
  <c r="AC117" i="16"/>
  <c r="AE117" i="16" s="1"/>
  <c r="AF117" i="16" s="1"/>
  <c r="AB118" i="16"/>
  <c r="AG118" i="16" s="1"/>
  <c r="AC118" i="16"/>
  <c r="AE118" i="16" s="1"/>
  <c r="AF118" i="16" s="1"/>
  <c r="W110" i="16"/>
  <c r="V110" i="16" s="1"/>
  <c r="Y110" i="16" s="1"/>
  <c r="W111" i="16"/>
  <c r="W112" i="16"/>
  <c r="W113" i="16"/>
  <c r="W114" i="16"/>
  <c r="W115" i="16"/>
  <c r="W116" i="16"/>
  <c r="W117" i="16"/>
  <c r="W118" i="16"/>
  <c r="T110" i="16"/>
  <c r="Z110" i="16" s="1"/>
  <c r="AA110" i="16" s="1"/>
  <c r="T111" i="16"/>
  <c r="T112" i="16"/>
  <c r="T113" i="16"/>
  <c r="T114" i="16"/>
  <c r="T115" i="16"/>
  <c r="T116" i="16"/>
  <c r="T117" i="16"/>
  <c r="T118" i="16"/>
  <c r="N110" i="16"/>
  <c r="M110" i="16" s="1"/>
  <c r="P110" i="16" s="1"/>
  <c r="N111" i="16"/>
  <c r="N112" i="16"/>
  <c r="N113" i="16"/>
  <c r="N114" i="16"/>
  <c r="N115" i="16"/>
  <c r="N116" i="16"/>
  <c r="N117" i="16"/>
  <c r="N118" i="16"/>
  <c r="K110" i="16"/>
  <c r="Q110" i="16" s="1"/>
  <c r="R110" i="16" s="1"/>
  <c r="K112" i="16"/>
  <c r="K113" i="16"/>
  <c r="K114" i="16"/>
  <c r="K115" i="16"/>
  <c r="K116" i="16"/>
  <c r="K117" i="16"/>
  <c r="K118" i="16"/>
  <c r="E110" i="16"/>
  <c r="E111" i="16"/>
  <c r="E112" i="16"/>
  <c r="E113" i="16"/>
  <c r="E114" i="16"/>
  <c r="E115" i="16"/>
  <c r="E116" i="16"/>
  <c r="E117" i="16"/>
  <c r="E118" i="16"/>
  <c r="D110" i="16"/>
  <c r="D111" i="16"/>
  <c r="D112" i="16"/>
  <c r="D113" i="16"/>
  <c r="D114" i="16"/>
  <c r="D115" i="16"/>
  <c r="D116" i="16"/>
  <c r="D117" i="16"/>
  <c r="D118" i="16"/>
  <c r="C110" i="16"/>
  <c r="C111" i="16"/>
  <c r="C112" i="16"/>
  <c r="C113" i="16"/>
  <c r="C114" i="16"/>
  <c r="C115" i="16"/>
  <c r="C116" i="16"/>
  <c r="C117" i="16"/>
  <c r="C118" i="16"/>
  <c r="B110" i="16"/>
  <c r="B111" i="16"/>
  <c r="B112" i="16"/>
  <c r="B113" i="16"/>
  <c r="B114" i="16"/>
  <c r="B115" i="16"/>
  <c r="B116" i="16"/>
  <c r="B117" i="16"/>
  <c r="B118" i="16"/>
  <c r="N7" i="16"/>
  <c r="M7" i="16" s="1"/>
  <c r="P7" i="16"/>
  <c r="T7" i="16"/>
  <c r="K7" i="16" s="1"/>
  <c r="W7" i="16"/>
  <c r="V7" i="16" s="1"/>
  <c r="Y7" i="16"/>
  <c r="Z7" i="16"/>
  <c r="AA7" i="16"/>
  <c r="AE7" i="16"/>
  <c r="AF7" i="16"/>
  <c r="AG7" i="16"/>
  <c r="AH7" i="16"/>
  <c r="AJ7" i="16"/>
  <c r="AK7" i="16"/>
  <c r="AO7" i="16"/>
  <c r="AP7" i="16"/>
  <c r="AQ7" i="16"/>
  <c r="AR7" i="16"/>
  <c r="AT7" i="16"/>
  <c r="AU7" i="16"/>
  <c r="B8" i="16"/>
  <c r="C8" i="16"/>
  <c r="H8" i="16"/>
  <c r="D8" i="16" s="1"/>
  <c r="N8" i="16"/>
  <c r="M8" i="16" s="1"/>
  <c r="P8" i="16"/>
  <c r="T8" i="16"/>
  <c r="K8" i="16" s="1"/>
  <c r="W8" i="16"/>
  <c r="V8" i="16" s="1"/>
  <c r="Y8" i="16"/>
  <c r="Z8" i="16"/>
  <c r="AA8" i="16"/>
  <c r="AE8" i="16"/>
  <c r="AF8" i="16"/>
  <c r="AG8" i="16"/>
  <c r="AH8" i="16"/>
  <c r="AJ8" i="16"/>
  <c r="AK8" i="16"/>
  <c r="AO8" i="16"/>
  <c r="AP8" i="16"/>
  <c r="AQ8" i="16"/>
  <c r="AR8" i="16"/>
  <c r="AT8" i="16"/>
  <c r="AU8" i="16"/>
  <c r="B9" i="16"/>
  <c r="C9" i="16"/>
  <c r="H9" i="16"/>
  <c r="D9" i="16" s="1"/>
  <c r="N9" i="16"/>
  <c r="M9" i="16" s="1"/>
  <c r="P9" i="16"/>
  <c r="T9" i="16"/>
  <c r="K9" i="16" s="1"/>
  <c r="W9" i="16"/>
  <c r="V9" i="16" s="1"/>
  <c r="Y9" i="16"/>
  <c r="Z9" i="16"/>
  <c r="AA9" i="16"/>
  <c r="AE9" i="16"/>
  <c r="AF9" i="16"/>
  <c r="AG9" i="16"/>
  <c r="AH9" i="16"/>
  <c r="AJ9" i="16"/>
  <c r="AK9" i="16"/>
  <c r="AO9" i="16"/>
  <c r="AP9" i="16"/>
  <c r="AQ9" i="16"/>
  <c r="AR9" i="16"/>
  <c r="AT9" i="16"/>
  <c r="AU9" i="16"/>
  <c r="B10" i="16"/>
  <c r="C10" i="16"/>
  <c r="H10" i="16"/>
  <c r="D10" i="16" s="1"/>
  <c r="N10" i="16"/>
  <c r="M10" i="16" s="1"/>
  <c r="P10" i="16"/>
  <c r="T10" i="16"/>
  <c r="K10" i="16" s="1"/>
  <c r="W10" i="16"/>
  <c r="V10" i="16" s="1"/>
  <c r="Y10" i="16"/>
  <c r="Z10" i="16"/>
  <c r="AA10" i="16"/>
  <c r="AE10" i="16"/>
  <c r="AF10" i="16"/>
  <c r="AG10" i="16"/>
  <c r="AH10" i="16"/>
  <c r="AJ10" i="16"/>
  <c r="AK10" i="16"/>
  <c r="AO10" i="16"/>
  <c r="AP10" i="16"/>
  <c r="AQ10" i="16"/>
  <c r="AR10" i="16"/>
  <c r="AT10" i="16"/>
  <c r="AU10" i="16"/>
  <c r="B11" i="16"/>
  <c r="C11" i="16"/>
  <c r="H11" i="16"/>
  <c r="D11" i="16" s="1"/>
  <c r="N11" i="16"/>
  <c r="M11" i="16" s="1"/>
  <c r="P11" i="16"/>
  <c r="T11" i="16"/>
  <c r="K11" i="16" s="1"/>
  <c r="W11" i="16"/>
  <c r="V11" i="16" s="1"/>
  <c r="Y11" i="16"/>
  <c r="Z11" i="16"/>
  <c r="AA11" i="16"/>
  <c r="AE11" i="16"/>
  <c r="AF11" i="16"/>
  <c r="AG11" i="16"/>
  <c r="AH11" i="16"/>
  <c r="AJ11" i="16"/>
  <c r="AK11" i="16"/>
  <c r="AO11" i="16"/>
  <c r="AP11" i="16"/>
  <c r="AQ11" i="16"/>
  <c r="AR11" i="16"/>
  <c r="AT11" i="16"/>
  <c r="AU11" i="16"/>
  <c r="B12" i="16"/>
  <c r="C12" i="16"/>
  <c r="H12" i="16"/>
  <c r="D12" i="16" s="1"/>
  <c r="N12" i="16"/>
  <c r="M12" i="16" s="1"/>
  <c r="P12" i="16"/>
  <c r="T12" i="16"/>
  <c r="K12" i="16" s="1"/>
  <c r="W12" i="16"/>
  <c r="V12" i="16" s="1"/>
  <c r="Y12" i="16"/>
  <c r="Z12" i="16"/>
  <c r="AA12" i="16"/>
  <c r="AE12" i="16"/>
  <c r="AF12" i="16"/>
  <c r="AG12" i="16"/>
  <c r="AH12" i="16"/>
  <c r="AJ12" i="16"/>
  <c r="AK12" i="16"/>
  <c r="AO12" i="16"/>
  <c r="AP12" i="16"/>
  <c r="AQ12" i="16"/>
  <c r="AR12" i="16"/>
  <c r="AT12" i="16"/>
  <c r="AU12" i="16"/>
  <c r="B13" i="16"/>
  <c r="C13" i="16"/>
  <c r="H13" i="16"/>
  <c r="D13" i="16" s="1"/>
  <c r="N13" i="16"/>
  <c r="M13" i="16" s="1"/>
  <c r="P13" i="16"/>
  <c r="T13" i="16"/>
  <c r="K13" i="16" s="1"/>
  <c r="W13" i="16"/>
  <c r="V13" i="16" s="1"/>
  <c r="Y13" i="16"/>
  <c r="Z13" i="16"/>
  <c r="AA13" i="16"/>
  <c r="AE13" i="16"/>
  <c r="AF13" i="16"/>
  <c r="AG13" i="16"/>
  <c r="AH13" i="16"/>
  <c r="AJ13" i="16"/>
  <c r="AK13" i="16"/>
  <c r="AO13" i="16"/>
  <c r="AP13" i="16"/>
  <c r="AQ13" i="16"/>
  <c r="AR13" i="16"/>
  <c r="AT13" i="16"/>
  <c r="AU13" i="16"/>
  <c r="B14" i="16"/>
  <c r="C14" i="16"/>
  <c r="H14" i="16"/>
  <c r="D14" i="16" s="1"/>
  <c r="N14" i="16"/>
  <c r="M14" i="16" s="1"/>
  <c r="P14" i="16"/>
  <c r="T14" i="16"/>
  <c r="K14" i="16" s="1"/>
  <c r="W14" i="16"/>
  <c r="V14" i="16" s="1"/>
  <c r="Y14" i="16"/>
  <c r="Z14" i="16"/>
  <c r="AA14" i="16"/>
  <c r="AE14" i="16"/>
  <c r="AF14" i="16"/>
  <c r="AG14" i="16"/>
  <c r="AH14" i="16"/>
  <c r="AJ14" i="16"/>
  <c r="AK14" i="16"/>
  <c r="AO14" i="16"/>
  <c r="AP14" i="16"/>
  <c r="AQ14" i="16"/>
  <c r="AR14" i="16"/>
  <c r="AT14" i="16"/>
  <c r="AU14" i="16"/>
  <c r="B15" i="16"/>
  <c r="C15" i="16"/>
  <c r="H15" i="16"/>
  <c r="D15" i="16" s="1"/>
  <c r="N15" i="16"/>
  <c r="M15" i="16" s="1"/>
  <c r="P15" i="16"/>
  <c r="T15" i="16"/>
  <c r="W15" i="16"/>
  <c r="V15" i="16" s="1"/>
  <c r="Y15" i="16"/>
  <c r="Z15" i="16"/>
  <c r="AA15" i="16"/>
  <c r="AE15" i="16"/>
  <c r="AF15" i="16"/>
  <c r="AG15" i="16"/>
  <c r="AH15" i="16"/>
  <c r="AJ15" i="16"/>
  <c r="AK15" i="16"/>
  <c r="AO15" i="16"/>
  <c r="AP15" i="16"/>
  <c r="AQ15" i="16"/>
  <c r="AR15" i="16"/>
  <c r="AT15" i="16"/>
  <c r="AU15" i="16"/>
  <c r="B16" i="16"/>
  <c r="C16" i="16"/>
  <c r="H16" i="16"/>
  <c r="D16" i="16" s="1"/>
  <c r="N16" i="16"/>
  <c r="M16" i="16" s="1"/>
  <c r="P16" i="16"/>
  <c r="T16" i="16"/>
  <c r="K16" i="16" s="1"/>
  <c r="W16" i="16"/>
  <c r="V16" i="16" s="1"/>
  <c r="Y16" i="16"/>
  <c r="Z16" i="16"/>
  <c r="AA16" i="16"/>
  <c r="AE16" i="16"/>
  <c r="AF16" i="16"/>
  <c r="AG16" i="16"/>
  <c r="AH16" i="16"/>
  <c r="AJ16" i="16"/>
  <c r="AK16" i="16"/>
  <c r="AO16" i="16"/>
  <c r="AP16" i="16"/>
  <c r="AQ16" i="16"/>
  <c r="AR16" i="16"/>
  <c r="AT16" i="16"/>
  <c r="AU16" i="16"/>
  <c r="B17" i="16"/>
  <c r="C17" i="16"/>
  <c r="H17" i="16"/>
  <c r="D17" i="16" s="1"/>
  <c r="N17" i="16"/>
  <c r="M17" i="16" s="1"/>
  <c r="P17" i="16"/>
  <c r="T17" i="16"/>
  <c r="K17" i="16" s="1"/>
  <c r="W17" i="16"/>
  <c r="V17" i="16" s="1"/>
  <c r="Y17" i="16"/>
  <c r="Z17" i="16"/>
  <c r="AA17" i="16"/>
  <c r="AE17" i="16"/>
  <c r="AF17" i="16"/>
  <c r="AG17" i="16"/>
  <c r="AH17" i="16"/>
  <c r="AJ17" i="16"/>
  <c r="AK17" i="16"/>
  <c r="AO17" i="16"/>
  <c r="AP17" i="16"/>
  <c r="AQ17" i="16"/>
  <c r="AR17" i="16"/>
  <c r="AT17" i="16"/>
  <c r="AU17" i="16"/>
  <c r="B18" i="16"/>
  <c r="C18" i="16"/>
  <c r="H18" i="16"/>
  <c r="D18" i="16" s="1"/>
  <c r="N18" i="16"/>
  <c r="M18" i="16" s="1"/>
  <c r="P18" i="16"/>
  <c r="T18" i="16"/>
  <c r="K18" i="16" s="1"/>
  <c r="W18" i="16"/>
  <c r="V18" i="16" s="1"/>
  <c r="Y18" i="16"/>
  <c r="Z18" i="16"/>
  <c r="AA18" i="16"/>
  <c r="AE18" i="16"/>
  <c r="AF18" i="16"/>
  <c r="AG18" i="16"/>
  <c r="AH18" i="16"/>
  <c r="AJ18" i="16"/>
  <c r="AK18" i="16"/>
  <c r="AO18" i="16"/>
  <c r="AP18" i="16"/>
  <c r="AQ18" i="16"/>
  <c r="AR18" i="16"/>
  <c r="AT18" i="16"/>
  <c r="AU18" i="16"/>
  <c r="B19" i="16"/>
  <c r="C19" i="16"/>
  <c r="H19" i="16"/>
  <c r="D19" i="16" s="1"/>
  <c r="N19" i="16"/>
  <c r="M19" i="16" s="1"/>
  <c r="P19" i="16"/>
  <c r="T19" i="16"/>
  <c r="K19" i="16" s="1"/>
  <c r="W19" i="16"/>
  <c r="V19" i="16" s="1"/>
  <c r="Y19" i="16"/>
  <c r="Z19" i="16"/>
  <c r="AA19" i="16"/>
  <c r="AE19" i="16"/>
  <c r="AF19" i="16"/>
  <c r="AG19" i="16"/>
  <c r="AH19" i="16"/>
  <c r="AJ19" i="16"/>
  <c r="AK19" i="16"/>
  <c r="AO19" i="16"/>
  <c r="AP19" i="16"/>
  <c r="AQ19" i="16"/>
  <c r="AR19" i="16"/>
  <c r="AT19" i="16"/>
  <c r="AU19" i="16"/>
  <c r="B20" i="16"/>
  <c r="C20" i="16"/>
  <c r="H20" i="16"/>
  <c r="D20" i="16" s="1"/>
  <c r="N20" i="16"/>
  <c r="M20" i="16" s="1"/>
  <c r="P20" i="16"/>
  <c r="T20" i="16"/>
  <c r="K20" i="16" s="1"/>
  <c r="W20" i="16"/>
  <c r="V20" i="16" s="1"/>
  <c r="Y20" i="16"/>
  <c r="Z20" i="16"/>
  <c r="AA20" i="16"/>
  <c r="AE20" i="16"/>
  <c r="AF20" i="16"/>
  <c r="AG20" i="16"/>
  <c r="AH20" i="16"/>
  <c r="AJ20" i="16"/>
  <c r="AK20" i="16"/>
  <c r="AO20" i="16"/>
  <c r="AP20" i="16"/>
  <c r="AQ20" i="16"/>
  <c r="AR20" i="16"/>
  <c r="AT20" i="16"/>
  <c r="AU20" i="16"/>
  <c r="B21" i="16"/>
  <c r="C21" i="16"/>
  <c r="H21" i="16"/>
  <c r="D21" i="16" s="1"/>
  <c r="N21" i="16"/>
  <c r="M21" i="16" s="1"/>
  <c r="P21" i="16"/>
  <c r="T21" i="16"/>
  <c r="K21" i="16" s="1"/>
  <c r="W21" i="16"/>
  <c r="V21" i="16" s="1"/>
  <c r="Y21" i="16"/>
  <c r="Z21" i="16"/>
  <c r="AA21" i="16"/>
  <c r="AE21" i="16"/>
  <c r="AF21" i="16"/>
  <c r="AG21" i="16"/>
  <c r="AH21" i="16"/>
  <c r="AJ21" i="16"/>
  <c r="AK21" i="16"/>
  <c r="AO21" i="16"/>
  <c r="AP21" i="16"/>
  <c r="AQ21" i="16"/>
  <c r="AR21" i="16"/>
  <c r="AT21" i="16"/>
  <c r="AU21" i="16"/>
  <c r="B22" i="16"/>
  <c r="C22" i="16"/>
  <c r="H22" i="16"/>
  <c r="D22" i="16" s="1"/>
  <c r="N22" i="16"/>
  <c r="M22" i="16" s="1"/>
  <c r="P22" i="16"/>
  <c r="T22" i="16"/>
  <c r="K22" i="16" s="1"/>
  <c r="W22" i="16"/>
  <c r="V22" i="16" s="1"/>
  <c r="Y22" i="16"/>
  <c r="Z22" i="16"/>
  <c r="AA22" i="16"/>
  <c r="AE22" i="16"/>
  <c r="AF22" i="16"/>
  <c r="AG22" i="16"/>
  <c r="AH22" i="16"/>
  <c r="AJ22" i="16"/>
  <c r="AK22" i="16"/>
  <c r="AO22" i="16"/>
  <c r="AP22" i="16"/>
  <c r="AQ22" i="16"/>
  <c r="AR22" i="16"/>
  <c r="AT22" i="16"/>
  <c r="AU22" i="16"/>
  <c r="B23" i="16"/>
  <c r="C23" i="16"/>
  <c r="H23" i="16"/>
  <c r="D23" i="16" s="1"/>
  <c r="N23" i="16"/>
  <c r="M23" i="16" s="1"/>
  <c r="P23" i="16"/>
  <c r="T23" i="16"/>
  <c r="K23" i="16" s="1"/>
  <c r="W23" i="16"/>
  <c r="V23" i="16" s="1"/>
  <c r="Y23" i="16"/>
  <c r="Z23" i="16"/>
  <c r="AA23" i="16"/>
  <c r="AE23" i="16"/>
  <c r="AF23" i="16"/>
  <c r="AG23" i="16"/>
  <c r="AH23" i="16"/>
  <c r="AJ23" i="16"/>
  <c r="AK23" i="16"/>
  <c r="AO23" i="16"/>
  <c r="AP23" i="16"/>
  <c r="AQ23" i="16"/>
  <c r="AR23" i="16"/>
  <c r="AT23" i="16"/>
  <c r="AU23" i="16"/>
  <c r="B24" i="16"/>
  <c r="C24" i="16"/>
  <c r="H24" i="16"/>
  <c r="D24" i="16" s="1"/>
  <c r="N24" i="16"/>
  <c r="M24" i="16" s="1"/>
  <c r="P24" i="16"/>
  <c r="T24" i="16"/>
  <c r="K24" i="16" s="1"/>
  <c r="W24" i="16"/>
  <c r="V24" i="16" s="1"/>
  <c r="Y24" i="16"/>
  <c r="Z24" i="16"/>
  <c r="AA24" i="16"/>
  <c r="AE24" i="16"/>
  <c r="AF24" i="16"/>
  <c r="AG24" i="16"/>
  <c r="AH24" i="16"/>
  <c r="AJ24" i="16"/>
  <c r="AK24" i="16"/>
  <c r="AO24" i="16"/>
  <c r="AP24" i="16"/>
  <c r="AQ24" i="16"/>
  <c r="AR24" i="16"/>
  <c r="AT24" i="16"/>
  <c r="AU24" i="16"/>
  <c r="B25" i="16"/>
  <c r="C25" i="16"/>
  <c r="H25" i="16"/>
  <c r="D25" i="16" s="1"/>
  <c r="N25" i="16"/>
  <c r="M25" i="16" s="1"/>
  <c r="P25" i="16"/>
  <c r="T25" i="16"/>
  <c r="K25" i="16" s="1"/>
  <c r="W25" i="16"/>
  <c r="V25" i="16" s="1"/>
  <c r="Y25" i="16"/>
  <c r="Z25" i="16"/>
  <c r="AA25" i="16"/>
  <c r="AE25" i="16"/>
  <c r="AF25" i="16"/>
  <c r="AG25" i="16"/>
  <c r="AH25" i="16"/>
  <c r="AJ25" i="16"/>
  <c r="AK25" i="16"/>
  <c r="AO25" i="16"/>
  <c r="AP25" i="16"/>
  <c r="AQ25" i="16"/>
  <c r="AR25" i="16"/>
  <c r="AT25" i="16"/>
  <c r="AU25" i="16"/>
  <c r="B26" i="16"/>
  <c r="C26" i="16"/>
  <c r="H26" i="16"/>
  <c r="D26" i="16" s="1"/>
  <c r="N26" i="16"/>
  <c r="M26" i="16" s="1"/>
  <c r="P26" i="16"/>
  <c r="T26" i="16"/>
  <c r="K26" i="16" s="1"/>
  <c r="W26" i="16"/>
  <c r="V26" i="16" s="1"/>
  <c r="Y26" i="16"/>
  <c r="Z26" i="16"/>
  <c r="AA26" i="16"/>
  <c r="AE26" i="16"/>
  <c r="AF26" i="16"/>
  <c r="AG26" i="16"/>
  <c r="AH26" i="16"/>
  <c r="AJ26" i="16"/>
  <c r="AK26" i="16"/>
  <c r="AO26" i="16"/>
  <c r="AP26" i="16"/>
  <c r="AQ26" i="16"/>
  <c r="AR26" i="16"/>
  <c r="AT26" i="16"/>
  <c r="AU26" i="16"/>
  <c r="B27" i="16"/>
  <c r="C27" i="16"/>
  <c r="H27" i="16"/>
  <c r="D27" i="16" s="1"/>
  <c r="N27" i="16"/>
  <c r="M27" i="16" s="1"/>
  <c r="P27" i="16"/>
  <c r="T27" i="16"/>
  <c r="K27" i="16" s="1"/>
  <c r="W27" i="16"/>
  <c r="V27" i="16" s="1"/>
  <c r="Y27" i="16"/>
  <c r="Z27" i="16"/>
  <c r="AA27" i="16"/>
  <c r="AE27" i="16"/>
  <c r="AF27" i="16"/>
  <c r="AG27" i="16"/>
  <c r="AH27" i="16"/>
  <c r="AJ27" i="16"/>
  <c r="AK27" i="16"/>
  <c r="AO27" i="16"/>
  <c r="AP27" i="16"/>
  <c r="AQ27" i="16"/>
  <c r="AR27" i="16"/>
  <c r="AT27" i="16"/>
  <c r="AU27" i="16"/>
  <c r="B28" i="16"/>
  <c r="C28" i="16"/>
  <c r="H28" i="16"/>
  <c r="D28" i="16" s="1"/>
  <c r="N28" i="16"/>
  <c r="M28" i="16" s="1"/>
  <c r="P28" i="16"/>
  <c r="T28" i="16"/>
  <c r="K28" i="16" s="1"/>
  <c r="W28" i="16"/>
  <c r="V28" i="16" s="1"/>
  <c r="Y28" i="16"/>
  <c r="Z28" i="16"/>
  <c r="AA28" i="16"/>
  <c r="AE28" i="16"/>
  <c r="AF28" i="16"/>
  <c r="AG28" i="16"/>
  <c r="AH28" i="16"/>
  <c r="AJ28" i="16"/>
  <c r="AK28" i="16"/>
  <c r="AO28" i="16"/>
  <c r="AP28" i="16"/>
  <c r="AQ28" i="16"/>
  <c r="AR28" i="16"/>
  <c r="AT28" i="16"/>
  <c r="AU28" i="16"/>
  <c r="B29" i="16"/>
  <c r="C29" i="16"/>
  <c r="H29" i="16"/>
  <c r="D29" i="16" s="1"/>
  <c r="N29" i="16"/>
  <c r="M29" i="16" s="1"/>
  <c r="P29" i="16"/>
  <c r="T29" i="16"/>
  <c r="K29" i="16" s="1"/>
  <c r="W29" i="16"/>
  <c r="V29" i="16" s="1"/>
  <c r="Y29" i="16"/>
  <c r="Z29" i="16"/>
  <c r="AA29" i="16"/>
  <c r="AE29" i="16"/>
  <c r="AF29" i="16"/>
  <c r="AG29" i="16"/>
  <c r="AH29" i="16"/>
  <c r="AJ29" i="16"/>
  <c r="AK29" i="16"/>
  <c r="AO29" i="16"/>
  <c r="AP29" i="16"/>
  <c r="AQ29" i="16"/>
  <c r="AR29" i="16"/>
  <c r="AT29" i="16"/>
  <c r="AU29" i="16"/>
  <c r="B30" i="16"/>
  <c r="C30" i="16"/>
  <c r="H30" i="16"/>
  <c r="D30" i="16" s="1"/>
  <c r="N30" i="16"/>
  <c r="M30" i="16" s="1"/>
  <c r="P30" i="16"/>
  <c r="T30" i="16"/>
  <c r="K30" i="16" s="1"/>
  <c r="W30" i="16"/>
  <c r="V30" i="16" s="1"/>
  <c r="Y30" i="16"/>
  <c r="Z30" i="16"/>
  <c r="AA30" i="16"/>
  <c r="AE30" i="16"/>
  <c r="AF30" i="16"/>
  <c r="AG30" i="16"/>
  <c r="AH30" i="16"/>
  <c r="AJ30" i="16"/>
  <c r="AK30" i="16"/>
  <c r="AO30" i="16"/>
  <c r="AP30" i="16"/>
  <c r="AQ30" i="16"/>
  <c r="AR30" i="16"/>
  <c r="AT30" i="16"/>
  <c r="AU30" i="16"/>
  <c r="B31" i="16"/>
  <c r="C31" i="16"/>
  <c r="H31" i="16"/>
  <c r="D31" i="16" s="1"/>
  <c r="N31" i="16"/>
  <c r="M31" i="16" s="1"/>
  <c r="P31" i="16"/>
  <c r="T31" i="16"/>
  <c r="K31" i="16" s="1"/>
  <c r="W31" i="16"/>
  <c r="V31" i="16" s="1"/>
  <c r="Y31" i="16"/>
  <c r="Z31" i="16"/>
  <c r="AA31" i="16"/>
  <c r="AE31" i="16"/>
  <c r="AF31" i="16"/>
  <c r="AG31" i="16"/>
  <c r="AH31" i="16"/>
  <c r="AJ31" i="16"/>
  <c r="AK31" i="16"/>
  <c r="AO31" i="16"/>
  <c r="AP31" i="16"/>
  <c r="AQ31" i="16"/>
  <c r="AR31" i="16"/>
  <c r="AT31" i="16"/>
  <c r="AU31" i="16"/>
  <c r="B32" i="16"/>
  <c r="C32" i="16"/>
  <c r="D32" i="16"/>
  <c r="N32" i="16"/>
  <c r="M32" i="16" s="1"/>
  <c r="P32" i="16"/>
  <c r="T32" i="16"/>
  <c r="K32" i="16" s="1"/>
  <c r="W32" i="16"/>
  <c r="V32" i="16" s="1"/>
  <c r="Y32" i="16"/>
  <c r="Z32" i="16"/>
  <c r="AA32" i="16"/>
  <c r="AE32" i="16"/>
  <c r="AF32" i="16"/>
  <c r="AG32" i="16"/>
  <c r="AH32" i="16"/>
  <c r="AJ32" i="16"/>
  <c r="AK32" i="16"/>
  <c r="AO32" i="16"/>
  <c r="AP32" i="16"/>
  <c r="AQ32" i="16"/>
  <c r="AR32" i="16"/>
  <c r="AT32" i="16"/>
  <c r="AU32" i="16"/>
  <c r="B33" i="16"/>
  <c r="C33" i="16"/>
  <c r="H33" i="16"/>
  <c r="D33" i="16" s="1"/>
  <c r="N33" i="16"/>
  <c r="M33" i="16" s="1"/>
  <c r="P33" i="16"/>
  <c r="T33" i="16"/>
  <c r="K33" i="16" s="1"/>
  <c r="W33" i="16"/>
  <c r="V33" i="16" s="1"/>
  <c r="Y33" i="16"/>
  <c r="Z33" i="16"/>
  <c r="AA33" i="16"/>
  <c r="AE33" i="16"/>
  <c r="AF33" i="16"/>
  <c r="AG33" i="16"/>
  <c r="AH33" i="16"/>
  <c r="AJ33" i="16"/>
  <c r="AK33" i="16"/>
  <c r="AO33" i="16"/>
  <c r="AP33" i="16"/>
  <c r="AQ33" i="16"/>
  <c r="AR33" i="16"/>
  <c r="AT33" i="16"/>
  <c r="AU33" i="16"/>
  <c r="B34" i="16"/>
  <c r="C34" i="16"/>
  <c r="H34" i="16"/>
  <c r="D34" i="16" s="1"/>
  <c r="N34" i="16"/>
  <c r="M34" i="16" s="1"/>
  <c r="P34" i="16"/>
  <c r="T34" i="16"/>
  <c r="K34" i="16" s="1"/>
  <c r="W34" i="16"/>
  <c r="V34" i="16" s="1"/>
  <c r="Y34" i="16"/>
  <c r="Z34" i="16"/>
  <c r="AA34" i="16"/>
  <c r="AE34" i="16"/>
  <c r="AF34" i="16"/>
  <c r="AG34" i="16"/>
  <c r="AH34" i="16"/>
  <c r="AJ34" i="16"/>
  <c r="AK34" i="16"/>
  <c r="AO34" i="16"/>
  <c r="AP34" i="16"/>
  <c r="AQ34" i="16"/>
  <c r="AT34" i="16"/>
  <c r="AU34" i="16"/>
  <c r="B35" i="16"/>
  <c r="C35" i="16"/>
  <c r="D35" i="16"/>
  <c r="N35" i="16"/>
  <c r="M35" i="16" s="1"/>
  <c r="P35" i="16"/>
  <c r="T35" i="16"/>
  <c r="K35" i="16" s="1"/>
  <c r="W35" i="16"/>
  <c r="V35" i="16" s="1"/>
  <c r="Y35" i="16"/>
  <c r="Z35" i="16"/>
  <c r="AA35" i="16"/>
  <c r="AE35" i="16"/>
  <c r="AF35" i="16"/>
  <c r="AG35" i="16"/>
  <c r="AH35" i="16"/>
  <c r="AJ35" i="16"/>
  <c r="AK35" i="16"/>
  <c r="AO35" i="16"/>
  <c r="AP35" i="16"/>
  <c r="AQ35" i="16"/>
  <c r="AR35" i="16"/>
  <c r="AT35" i="16"/>
  <c r="AU35" i="16"/>
  <c r="B36" i="16"/>
  <c r="C36" i="16"/>
  <c r="D36" i="16"/>
  <c r="N36" i="16"/>
  <c r="M36" i="16" s="1"/>
  <c r="P36" i="16"/>
  <c r="T36" i="16"/>
  <c r="K36" i="16" s="1"/>
  <c r="W36" i="16"/>
  <c r="V36" i="16" s="1"/>
  <c r="Y36" i="16"/>
  <c r="Z36" i="16"/>
  <c r="AA36" i="16"/>
  <c r="AE36" i="16"/>
  <c r="AF36" i="16"/>
  <c r="AG36" i="16"/>
  <c r="AH36" i="16"/>
  <c r="AJ36" i="16"/>
  <c r="AK36" i="16"/>
  <c r="AO36" i="16"/>
  <c r="AP36" i="16"/>
  <c r="AQ36" i="16"/>
  <c r="AT36" i="16"/>
  <c r="AU36" i="16"/>
  <c r="B37" i="16"/>
  <c r="C37" i="16"/>
  <c r="H37" i="16"/>
  <c r="D37" i="16" s="1"/>
  <c r="N37" i="16"/>
  <c r="M37" i="16" s="1"/>
  <c r="P37" i="16"/>
  <c r="T37" i="16"/>
  <c r="K37" i="16" s="1"/>
  <c r="W37" i="16"/>
  <c r="V37" i="16" s="1"/>
  <c r="Y37" i="16"/>
  <c r="Z37" i="16"/>
  <c r="AA37" i="16"/>
  <c r="AE37" i="16"/>
  <c r="AF37" i="16"/>
  <c r="AG37" i="16"/>
  <c r="AH37" i="16"/>
  <c r="AJ37" i="16"/>
  <c r="AK37" i="16"/>
  <c r="AO37" i="16"/>
  <c r="AP37" i="16"/>
  <c r="AQ37" i="16"/>
  <c r="AR37" i="16"/>
  <c r="AT37" i="16"/>
  <c r="AU37" i="16"/>
  <c r="B38" i="16"/>
  <c r="C38" i="16"/>
  <c r="H38" i="16"/>
  <c r="D38" i="16" s="1"/>
  <c r="N38" i="16"/>
  <c r="M38" i="16" s="1"/>
  <c r="P38" i="16"/>
  <c r="T38" i="16"/>
  <c r="K38" i="16" s="1"/>
  <c r="W38" i="16"/>
  <c r="V38" i="16" s="1"/>
  <c r="Y38" i="16"/>
  <c r="Z38" i="16"/>
  <c r="AA38" i="16"/>
  <c r="AE38" i="16"/>
  <c r="AF38" i="16"/>
  <c r="AG38" i="16"/>
  <c r="AH38" i="16"/>
  <c r="AJ38" i="16"/>
  <c r="AK38" i="16"/>
  <c r="AO38" i="16"/>
  <c r="AP38" i="16"/>
  <c r="AQ38" i="16"/>
  <c r="AR38" i="16"/>
  <c r="AT38" i="16"/>
  <c r="AU38" i="16"/>
  <c r="B39" i="16"/>
  <c r="C39" i="16"/>
  <c r="H39" i="16"/>
  <c r="D39" i="16" s="1"/>
  <c r="N39" i="16"/>
  <c r="M39" i="16" s="1"/>
  <c r="P39" i="16"/>
  <c r="T39" i="16"/>
  <c r="K39" i="16" s="1"/>
  <c r="W39" i="16"/>
  <c r="V39" i="16" s="1"/>
  <c r="Y39" i="16"/>
  <c r="Z39" i="16"/>
  <c r="AA39" i="16"/>
  <c r="AE39" i="16"/>
  <c r="AF39" i="16"/>
  <c r="AG39" i="16"/>
  <c r="AH39" i="16"/>
  <c r="AJ39" i="16"/>
  <c r="AK39" i="16"/>
  <c r="AO39" i="16"/>
  <c r="AP39" i="16"/>
  <c r="AQ39" i="16"/>
  <c r="AR39" i="16"/>
  <c r="AT39" i="16"/>
  <c r="AU39" i="16"/>
  <c r="B40" i="16"/>
  <c r="C40" i="16"/>
  <c r="H40" i="16"/>
  <c r="D40" i="16" s="1"/>
  <c r="N40" i="16"/>
  <c r="M40" i="16" s="1"/>
  <c r="P40" i="16"/>
  <c r="T40" i="16"/>
  <c r="K40" i="16" s="1"/>
  <c r="W40" i="16"/>
  <c r="V40" i="16" s="1"/>
  <c r="Y40" i="16"/>
  <c r="Z40" i="16"/>
  <c r="AA40" i="16"/>
  <c r="AE40" i="16"/>
  <c r="AF40" i="16"/>
  <c r="AG40" i="16"/>
  <c r="AH40" i="16"/>
  <c r="AJ40" i="16"/>
  <c r="AK40" i="16"/>
  <c r="AO40" i="16"/>
  <c r="AP40" i="16"/>
  <c r="AQ40" i="16"/>
  <c r="AR40" i="16"/>
  <c r="AT40" i="16"/>
  <c r="AU40" i="16"/>
  <c r="B41" i="16"/>
  <c r="C41" i="16"/>
  <c r="H41" i="16"/>
  <c r="D41" i="16" s="1"/>
  <c r="N41" i="16"/>
  <c r="M41" i="16" s="1"/>
  <c r="P41" i="16"/>
  <c r="T41" i="16"/>
  <c r="K41" i="16" s="1"/>
  <c r="W41" i="16"/>
  <c r="V41" i="16" s="1"/>
  <c r="Y41" i="16"/>
  <c r="Z41" i="16"/>
  <c r="AA41" i="16"/>
  <c r="AE41" i="16"/>
  <c r="AF41" i="16"/>
  <c r="AG41" i="16"/>
  <c r="AH41" i="16"/>
  <c r="AJ41" i="16"/>
  <c r="AK41" i="16"/>
  <c r="AO41" i="16"/>
  <c r="AP41" i="16"/>
  <c r="AQ41" i="16"/>
  <c r="AR41" i="16"/>
  <c r="AT41" i="16"/>
  <c r="AU41" i="16"/>
  <c r="B42" i="16"/>
  <c r="C42" i="16"/>
  <c r="H42" i="16"/>
  <c r="D42" i="16" s="1"/>
  <c r="N42" i="16"/>
  <c r="M42" i="16" s="1"/>
  <c r="P42" i="16"/>
  <c r="T42" i="16"/>
  <c r="K42" i="16" s="1"/>
  <c r="W42" i="16"/>
  <c r="V42" i="16" s="1"/>
  <c r="Y42" i="16"/>
  <c r="Z42" i="16"/>
  <c r="AA42" i="16"/>
  <c r="AE42" i="16"/>
  <c r="AF42" i="16"/>
  <c r="AG42" i="16"/>
  <c r="AH42" i="16"/>
  <c r="AJ42" i="16"/>
  <c r="AK42" i="16"/>
  <c r="AO42" i="16"/>
  <c r="AP42" i="16"/>
  <c r="AQ42" i="16"/>
  <c r="AR42" i="16"/>
  <c r="AT42" i="16"/>
  <c r="AU42" i="16"/>
  <c r="B43" i="16"/>
  <c r="C43" i="16"/>
  <c r="H43" i="16"/>
  <c r="D43" i="16" s="1"/>
  <c r="N43" i="16"/>
  <c r="M43" i="16" s="1"/>
  <c r="P43" i="16"/>
  <c r="T43" i="16"/>
  <c r="K43" i="16" s="1"/>
  <c r="W43" i="16"/>
  <c r="V43" i="16" s="1"/>
  <c r="Y43" i="16"/>
  <c r="Z43" i="16"/>
  <c r="AA43" i="16"/>
  <c r="AE43" i="16"/>
  <c r="AF43" i="16"/>
  <c r="AG43" i="16"/>
  <c r="AH43" i="16"/>
  <c r="AJ43" i="16"/>
  <c r="AK43" i="16"/>
  <c r="AO43" i="16"/>
  <c r="AP43" i="16"/>
  <c r="AQ43" i="16"/>
  <c r="AR43" i="16"/>
  <c r="AT43" i="16"/>
  <c r="AU43" i="16"/>
  <c r="B44" i="16"/>
  <c r="C44" i="16"/>
  <c r="H44" i="16"/>
  <c r="D44" i="16" s="1"/>
  <c r="N44" i="16"/>
  <c r="M44" i="16" s="1"/>
  <c r="P44" i="16"/>
  <c r="T44" i="16"/>
  <c r="K44" i="16" s="1"/>
  <c r="W44" i="16"/>
  <c r="V44" i="16" s="1"/>
  <c r="Y44" i="16"/>
  <c r="Z44" i="16"/>
  <c r="AA44" i="16"/>
  <c r="AE44" i="16"/>
  <c r="AF44" i="16"/>
  <c r="AG44" i="16"/>
  <c r="AH44" i="16"/>
  <c r="AJ44" i="16"/>
  <c r="AK44" i="16"/>
  <c r="AL44" i="16"/>
  <c r="AQ44" i="16"/>
  <c r="B45" i="16"/>
  <c r="C45" i="16"/>
  <c r="H45" i="16"/>
  <c r="D45" i="16" s="1"/>
  <c r="N45" i="16"/>
  <c r="M45" i="16" s="1"/>
  <c r="P45" i="16"/>
  <c r="T45" i="16"/>
  <c r="K45" i="16" s="1"/>
  <c r="W45" i="16"/>
  <c r="V45" i="16" s="1"/>
  <c r="Y45" i="16"/>
  <c r="Z45" i="16"/>
  <c r="AA45" i="16"/>
  <c r="AE45" i="16"/>
  <c r="AF45" i="16"/>
  <c r="AG45" i="16"/>
  <c r="AH45" i="16"/>
  <c r="AJ45" i="16"/>
  <c r="AK45" i="16"/>
  <c r="AL45" i="16"/>
  <c r="AQ45" i="16"/>
  <c r="B46" i="16"/>
  <c r="C46" i="16"/>
  <c r="H46" i="16"/>
  <c r="D46" i="16" s="1"/>
  <c r="N46" i="16"/>
  <c r="M46" i="16" s="1"/>
  <c r="P46" i="16"/>
  <c r="T46" i="16"/>
  <c r="K46" i="16" s="1"/>
  <c r="W46" i="16"/>
  <c r="V46" i="16" s="1"/>
  <c r="Y46" i="16"/>
  <c r="Z46" i="16"/>
  <c r="AA46" i="16"/>
  <c r="AE46" i="16"/>
  <c r="AF46" i="16"/>
  <c r="AG46" i="16"/>
  <c r="AH46" i="16"/>
  <c r="AJ46" i="16"/>
  <c r="AK46" i="16"/>
  <c r="AL46" i="16"/>
  <c r="AQ46" i="16"/>
  <c r="B47" i="16"/>
  <c r="C47" i="16"/>
  <c r="H47" i="16"/>
  <c r="D47" i="16" s="1"/>
  <c r="N47" i="16"/>
  <c r="M47" i="16" s="1"/>
  <c r="P47" i="16"/>
  <c r="T47" i="16"/>
  <c r="K47" i="16" s="1"/>
  <c r="W47" i="16"/>
  <c r="V47" i="16" s="1"/>
  <c r="Y47" i="16"/>
  <c r="Z47" i="16"/>
  <c r="AA47" i="16"/>
  <c r="AE47" i="16"/>
  <c r="AF47" i="16"/>
  <c r="AG47" i="16"/>
  <c r="AH47" i="16"/>
  <c r="AJ47" i="16"/>
  <c r="AK47" i="16"/>
  <c r="AL47" i="16"/>
  <c r="AQ47" i="16"/>
  <c r="B48" i="16"/>
  <c r="C48" i="16"/>
  <c r="H48" i="16"/>
  <c r="D48" i="16" s="1"/>
  <c r="N48" i="16"/>
  <c r="M48" i="16" s="1"/>
  <c r="P48" i="16"/>
  <c r="T48" i="16"/>
  <c r="K48" i="16" s="1"/>
  <c r="W48" i="16"/>
  <c r="V48" i="16" s="1"/>
  <c r="Y48" i="16"/>
  <c r="Z48" i="16"/>
  <c r="AA48" i="16"/>
  <c r="AE48" i="16"/>
  <c r="AF48" i="16"/>
  <c r="AG48" i="16"/>
  <c r="AH48" i="16"/>
  <c r="AJ48" i="16"/>
  <c r="AK48" i="16"/>
  <c r="AL48" i="16"/>
  <c r="AQ48" i="16"/>
  <c r="B49" i="16"/>
  <c r="C49" i="16"/>
  <c r="H49" i="16"/>
  <c r="D49" i="16" s="1"/>
  <c r="N49" i="16"/>
  <c r="M49" i="16" s="1"/>
  <c r="P49" i="16"/>
  <c r="T49" i="16"/>
  <c r="K49" i="16" s="1"/>
  <c r="W49" i="16"/>
  <c r="V49" i="16" s="1"/>
  <c r="Y49" i="16"/>
  <c r="Z49" i="16"/>
  <c r="AA49" i="16"/>
  <c r="AE49" i="16"/>
  <c r="AF49" i="16"/>
  <c r="AG49" i="16"/>
  <c r="AH49" i="16"/>
  <c r="AJ49" i="16"/>
  <c r="AK49" i="16"/>
  <c r="AL49" i="16"/>
  <c r="AQ49" i="16"/>
  <c r="B50" i="16"/>
  <c r="C50" i="16"/>
  <c r="H50" i="16"/>
  <c r="D50" i="16" s="1"/>
  <c r="N50" i="16"/>
  <c r="M50" i="16" s="1"/>
  <c r="P50" i="16"/>
  <c r="T50" i="16"/>
  <c r="K50" i="16" s="1"/>
  <c r="W50" i="16"/>
  <c r="V50" i="16" s="1"/>
  <c r="Y50" i="16"/>
  <c r="Z50" i="16"/>
  <c r="AA50" i="16"/>
  <c r="AE50" i="16"/>
  <c r="AF50" i="16"/>
  <c r="AG50" i="16"/>
  <c r="AH50" i="16"/>
  <c r="AJ50" i="16"/>
  <c r="AK50" i="16"/>
  <c r="AL50" i="16"/>
  <c r="AQ50" i="16"/>
  <c r="B51" i="16"/>
  <c r="C51" i="16"/>
  <c r="H51" i="16"/>
  <c r="D51" i="16" s="1"/>
  <c r="N51" i="16"/>
  <c r="M51" i="16" s="1"/>
  <c r="P51" i="16"/>
  <c r="T51" i="16"/>
  <c r="K51" i="16" s="1"/>
  <c r="W51" i="16"/>
  <c r="V51" i="16" s="1"/>
  <c r="Y51" i="16"/>
  <c r="Z51" i="16"/>
  <c r="AA51" i="16"/>
  <c r="AE51" i="16"/>
  <c r="AF51" i="16"/>
  <c r="AG51" i="16"/>
  <c r="AH51" i="16"/>
  <c r="AJ51" i="16"/>
  <c r="AK51" i="16"/>
  <c r="AL51" i="16"/>
  <c r="AQ51" i="16"/>
  <c r="B52" i="16"/>
  <c r="C52" i="16"/>
  <c r="H52" i="16"/>
  <c r="D52" i="16" s="1"/>
  <c r="N52" i="16"/>
  <c r="M52" i="16" s="1"/>
  <c r="P52" i="16"/>
  <c r="T52" i="16"/>
  <c r="K52" i="16" s="1"/>
  <c r="W52" i="16"/>
  <c r="V52" i="16" s="1"/>
  <c r="Y52" i="16"/>
  <c r="Z52" i="16"/>
  <c r="AA52" i="16"/>
  <c r="AE52" i="16"/>
  <c r="AF52" i="16"/>
  <c r="AG52" i="16"/>
  <c r="AH52" i="16"/>
  <c r="AJ52" i="16"/>
  <c r="AK52" i="16"/>
  <c r="AL52" i="16"/>
  <c r="AQ52" i="16"/>
  <c r="B53" i="16"/>
  <c r="C53" i="16"/>
  <c r="H53" i="16"/>
  <c r="D53" i="16" s="1"/>
  <c r="N53" i="16"/>
  <c r="M53" i="16" s="1"/>
  <c r="P53" i="16"/>
  <c r="T53" i="16"/>
  <c r="K53" i="16" s="1"/>
  <c r="W53" i="16"/>
  <c r="V53" i="16" s="1"/>
  <c r="Y53" i="16"/>
  <c r="Z53" i="16"/>
  <c r="AA53" i="16"/>
  <c r="AE53" i="16"/>
  <c r="AF53" i="16"/>
  <c r="AG53" i="16"/>
  <c r="AH53" i="16"/>
  <c r="AJ53" i="16"/>
  <c r="AK53" i="16"/>
  <c r="AL53" i="16"/>
  <c r="AQ53" i="16"/>
  <c r="B54" i="16"/>
  <c r="C54" i="16"/>
  <c r="H54" i="16"/>
  <c r="D54" i="16" s="1"/>
  <c r="N54" i="16"/>
  <c r="M54" i="16" s="1"/>
  <c r="P54" i="16"/>
  <c r="T54" i="16"/>
  <c r="K54" i="16" s="1"/>
  <c r="W54" i="16"/>
  <c r="V54" i="16" s="1"/>
  <c r="Y54" i="16"/>
  <c r="Z54" i="16"/>
  <c r="AA54" i="16"/>
  <c r="AE54" i="16"/>
  <c r="AF54" i="16"/>
  <c r="AG54" i="16"/>
  <c r="AH54" i="16"/>
  <c r="AJ54" i="16"/>
  <c r="AK54" i="16"/>
  <c r="AL54" i="16"/>
  <c r="AQ54" i="16"/>
  <c r="AL108" i="16"/>
  <c r="AL109" i="16"/>
  <c r="AH109" i="16"/>
  <c r="L143" i="16"/>
  <c r="K143" i="16"/>
  <c r="J143" i="16"/>
  <c r="N142" i="16"/>
  <c r="M142" i="16"/>
  <c r="L142" i="16"/>
  <c r="K142" i="16"/>
  <c r="J142" i="16"/>
  <c r="N141" i="16"/>
  <c r="M141" i="16"/>
  <c r="L141" i="16"/>
  <c r="K141" i="16"/>
  <c r="J141" i="16"/>
  <c r="N140" i="16"/>
  <c r="M140" i="16"/>
  <c r="L140" i="16"/>
  <c r="K140" i="16"/>
  <c r="J140" i="16"/>
  <c r="I130" i="16"/>
  <c r="N132" i="16"/>
  <c r="N131" i="16"/>
  <c r="N130" i="16"/>
  <c r="N129" i="16"/>
  <c r="N128" i="16"/>
  <c r="N127" i="16"/>
  <c r="N126" i="16"/>
  <c r="M132" i="16"/>
  <c r="M131" i="16"/>
  <c r="M130" i="16"/>
  <c r="M129" i="16"/>
  <c r="M128" i="16"/>
  <c r="M127" i="16"/>
  <c r="M126" i="16"/>
  <c r="L131" i="16"/>
  <c r="L132" i="16"/>
  <c r="L130" i="16"/>
  <c r="L129" i="16"/>
  <c r="L128" i="16"/>
  <c r="L127" i="16"/>
  <c r="L126" i="16"/>
  <c r="K132" i="16"/>
  <c r="K131" i="16"/>
  <c r="K130" i="16"/>
  <c r="K129" i="16"/>
  <c r="K128" i="16"/>
  <c r="K127" i="16"/>
  <c r="K126" i="16"/>
  <c r="J132" i="16"/>
  <c r="J131" i="16"/>
  <c r="J130" i="16"/>
  <c r="J129" i="16"/>
  <c r="J128" i="16"/>
  <c r="J127" i="16"/>
  <c r="J126" i="16"/>
  <c r="I131" i="16"/>
  <c r="I129" i="16"/>
  <c r="I128" i="16"/>
  <c r="I127" i="16"/>
  <c r="N61" i="16"/>
  <c r="N62" i="16"/>
  <c r="N63" i="16"/>
  <c r="M63" i="16"/>
  <c r="C55" i="16"/>
  <c r="C56" i="16"/>
  <c r="C57" i="16"/>
  <c r="C58" i="16"/>
  <c r="C59" i="16"/>
  <c r="C60" i="16"/>
  <c r="C61" i="16"/>
  <c r="C62" i="16"/>
  <c r="C63" i="16"/>
  <c r="C64" i="16"/>
  <c r="C65" i="16"/>
  <c r="C66" i="16"/>
  <c r="C67" i="16"/>
  <c r="C68" i="16"/>
  <c r="C69" i="16"/>
  <c r="C70" i="16"/>
  <c r="C71" i="16"/>
  <c r="C72" i="16"/>
  <c r="C73" i="16"/>
  <c r="C74" i="16"/>
  <c r="C75" i="16"/>
  <c r="C76" i="16"/>
  <c r="C77" i="16"/>
  <c r="C78" i="16"/>
  <c r="C79" i="16"/>
  <c r="C80" i="16"/>
  <c r="C81" i="16"/>
  <c r="C82" i="16"/>
  <c r="C83" i="16"/>
  <c r="C84" i="16"/>
  <c r="C85" i="16"/>
  <c r="C86" i="16"/>
  <c r="C87" i="16"/>
  <c r="C88" i="16"/>
  <c r="C89" i="16"/>
  <c r="C90" i="16"/>
  <c r="C91" i="16"/>
  <c r="C92" i="16"/>
  <c r="C93" i="16"/>
  <c r="C94" i="16"/>
  <c r="C95" i="16"/>
  <c r="C96" i="16"/>
  <c r="C97" i="16"/>
  <c r="C98" i="16"/>
  <c r="C99" i="16"/>
  <c r="C100" i="16"/>
  <c r="C101" i="16"/>
  <c r="C102" i="16"/>
  <c r="C103" i="16"/>
  <c r="C104" i="16"/>
  <c r="C105" i="16"/>
  <c r="C106" i="16"/>
  <c r="C107" i="16"/>
  <c r="C108" i="16"/>
  <c r="C109" i="16"/>
  <c r="B56" i="16"/>
  <c r="B57" i="16"/>
  <c r="B58" i="16"/>
  <c r="B59" i="16"/>
  <c r="B60" i="16"/>
  <c r="B61" i="16"/>
  <c r="B62" i="16"/>
  <c r="B63" i="16"/>
  <c r="B64" i="16"/>
  <c r="B65" i="16"/>
  <c r="B66" i="16"/>
  <c r="B67" i="16"/>
  <c r="B68" i="16"/>
  <c r="B69" i="16"/>
  <c r="B70" i="16"/>
  <c r="B71" i="16"/>
  <c r="B72" i="16"/>
  <c r="B73" i="16"/>
  <c r="B74" i="16"/>
  <c r="B75" i="16"/>
  <c r="B76" i="16"/>
  <c r="B77" i="16"/>
  <c r="B78" i="16"/>
  <c r="B79" i="16"/>
  <c r="B80" i="16"/>
  <c r="B81" i="16"/>
  <c r="B82" i="16"/>
  <c r="B83" i="16"/>
  <c r="B84" i="16"/>
  <c r="B85" i="16"/>
  <c r="B86" i="16"/>
  <c r="B87" i="16"/>
  <c r="B88" i="16"/>
  <c r="B89" i="16"/>
  <c r="B90" i="16"/>
  <c r="B91" i="16"/>
  <c r="B92" i="16"/>
  <c r="B93" i="16"/>
  <c r="B94" i="16"/>
  <c r="B95" i="16"/>
  <c r="B96" i="16"/>
  <c r="B97" i="16"/>
  <c r="B98" i="16"/>
  <c r="B99" i="16"/>
  <c r="B100" i="16"/>
  <c r="B101" i="16"/>
  <c r="B102" i="16"/>
  <c r="B103" i="16"/>
  <c r="B104" i="16"/>
  <c r="B105" i="16"/>
  <c r="B106" i="16"/>
  <c r="B107" i="16"/>
  <c r="B108" i="16"/>
  <c r="B109" i="16"/>
  <c r="B55" i="16"/>
  <c r="K61" i="16"/>
  <c r="K55" i="16"/>
  <c r="K66" i="16"/>
  <c r="K98" i="16"/>
  <c r="K88" i="16"/>
  <c r="K90" i="16"/>
  <c r="K91" i="16"/>
  <c r="K92" i="16"/>
  <c r="K93" i="16"/>
  <c r="K94" i="16"/>
  <c r="K95" i="16"/>
  <c r="K96" i="16"/>
  <c r="K97" i="16"/>
  <c r="K99" i="16"/>
  <c r="K100" i="16"/>
  <c r="K101" i="16"/>
  <c r="K102" i="16"/>
  <c r="K103" i="16"/>
  <c r="K104" i="16"/>
  <c r="K105" i="16"/>
  <c r="K106" i="16"/>
  <c r="K107" i="16"/>
  <c r="K108" i="16"/>
  <c r="K109" i="16"/>
  <c r="D56" i="16"/>
  <c r="E56" i="16"/>
  <c r="D57" i="16"/>
  <c r="E57" i="16"/>
  <c r="D58" i="16"/>
  <c r="E58" i="16"/>
  <c r="D59" i="16"/>
  <c r="E59" i="16"/>
  <c r="D60" i="16"/>
  <c r="E60" i="16"/>
  <c r="D61" i="16"/>
  <c r="E61" i="16"/>
  <c r="D62" i="16"/>
  <c r="E62" i="16"/>
  <c r="D63" i="16"/>
  <c r="E63" i="16"/>
  <c r="D64" i="16"/>
  <c r="E64" i="16"/>
  <c r="D65" i="16"/>
  <c r="E65" i="16"/>
  <c r="D66" i="16"/>
  <c r="E66" i="16"/>
  <c r="D67" i="16"/>
  <c r="E67" i="16"/>
  <c r="D68" i="16"/>
  <c r="E68" i="16"/>
  <c r="D69" i="16"/>
  <c r="E69" i="16"/>
  <c r="D70" i="16"/>
  <c r="E70" i="16"/>
  <c r="D71" i="16"/>
  <c r="E71" i="16"/>
  <c r="D72" i="16"/>
  <c r="E72" i="16"/>
  <c r="D73" i="16"/>
  <c r="E73" i="16"/>
  <c r="D74" i="16"/>
  <c r="E74" i="16"/>
  <c r="D75" i="16"/>
  <c r="E75" i="16"/>
  <c r="D76" i="16"/>
  <c r="E76" i="16"/>
  <c r="D77" i="16"/>
  <c r="E77" i="16"/>
  <c r="D78" i="16"/>
  <c r="E78" i="16"/>
  <c r="D79" i="16"/>
  <c r="E79" i="16"/>
  <c r="D80" i="16"/>
  <c r="E80" i="16"/>
  <c r="D81" i="16"/>
  <c r="E81" i="16"/>
  <c r="D82" i="16"/>
  <c r="E82" i="16"/>
  <c r="D83" i="16"/>
  <c r="E83" i="16"/>
  <c r="D84" i="16"/>
  <c r="E84" i="16"/>
  <c r="D85" i="16"/>
  <c r="E85" i="16"/>
  <c r="D86" i="16"/>
  <c r="E86" i="16"/>
  <c r="D87" i="16"/>
  <c r="E87" i="16"/>
  <c r="D88" i="16"/>
  <c r="E88" i="16"/>
  <c r="D89" i="16"/>
  <c r="E89" i="16"/>
  <c r="D90" i="16"/>
  <c r="E90" i="16"/>
  <c r="D91" i="16"/>
  <c r="E91" i="16"/>
  <c r="D92" i="16"/>
  <c r="E92" i="16"/>
  <c r="D93" i="16"/>
  <c r="E93" i="16"/>
  <c r="D94" i="16"/>
  <c r="E94" i="16"/>
  <c r="D95" i="16"/>
  <c r="E95" i="16"/>
  <c r="D96" i="16"/>
  <c r="E96" i="16"/>
  <c r="D97" i="16"/>
  <c r="E97" i="16"/>
  <c r="D98" i="16"/>
  <c r="E98" i="16"/>
  <c r="D99" i="16"/>
  <c r="E99" i="16"/>
  <c r="D100" i="16"/>
  <c r="E100" i="16"/>
  <c r="D101" i="16"/>
  <c r="E101" i="16"/>
  <c r="D102" i="16"/>
  <c r="E102" i="16"/>
  <c r="D103" i="16"/>
  <c r="E103" i="16"/>
  <c r="D104" i="16"/>
  <c r="E104" i="16"/>
  <c r="D105" i="16"/>
  <c r="E105" i="16"/>
  <c r="D106" i="16"/>
  <c r="E106" i="16"/>
  <c r="D107" i="16"/>
  <c r="E107" i="16"/>
  <c r="D108" i="16"/>
  <c r="E108" i="16"/>
  <c r="D109" i="16"/>
  <c r="E109" i="16"/>
  <c r="AH90" i="16"/>
  <c r="AH91" i="16"/>
  <c r="AH92" i="16"/>
  <c r="AH93" i="16"/>
  <c r="AH94" i="16"/>
  <c r="AH95" i="16"/>
  <c r="AH96" i="16"/>
  <c r="AH97" i="16"/>
  <c r="AH98" i="16"/>
  <c r="AH99" i="16"/>
  <c r="AH100" i="16"/>
  <c r="AH101" i="16"/>
  <c r="AH102" i="16"/>
  <c r="AH103" i="16"/>
  <c r="AJ103" i="16" s="1"/>
  <c r="AH104" i="16"/>
  <c r="AH105" i="16"/>
  <c r="AH106" i="16"/>
  <c r="AH107" i="16"/>
  <c r="AH108" i="16"/>
  <c r="AJ90" i="16"/>
  <c r="AJ92" i="16"/>
  <c r="AJ93" i="16"/>
  <c r="AJ94" i="16"/>
  <c r="AJ95" i="16"/>
  <c r="AJ96" i="16"/>
  <c r="AJ97" i="16"/>
  <c r="AJ98" i="16"/>
  <c r="AJ99" i="16"/>
  <c r="AJ100" i="16"/>
  <c r="AJ101" i="16"/>
  <c r="AJ102" i="16"/>
  <c r="AJ104" i="16"/>
  <c r="AJ105" i="16"/>
  <c r="AJ106" i="16"/>
  <c r="AJ107" i="16"/>
  <c r="AJ108" i="16"/>
  <c r="AJ109" i="16"/>
  <c r="AL90" i="16"/>
  <c r="AQ90" i="16" s="1"/>
  <c r="AM90" i="16"/>
  <c r="AO90" i="16" s="1"/>
  <c r="AL91" i="16"/>
  <c r="AQ91" i="16" s="1"/>
  <c r="AM91" i="16"/>
  <c r="AL92" i="16"/>
  <c r="AQ92" i="16" s="1"/>
  <c r="AM92" i="16"/>
  <c r="AL93" i="16"/>
  <c r="AQ93" i="16" s="1"/>
  <c r="AM93" i="16"/>
  <c r="AL94" i="16"/>
  <c r="AQ94" i="16" s="1"/>
  <c r="AM94" i="16"/>
  <c r="AL95" i="16"/>
  <c r="AQ95" i="16" s="1"/>
  <c r="AM95" i="16"/>
  <c r="AL96" i="16"/>
  <c r="AQ96" i="16" s="1"/>
  <c r="AM96" i="16"/>
  <c r="AL97" i="16"/>
  <c r="AQ97" i="16" s="1"/>
  <c r="AM97" i="16"/>
  <c r="AL98" i="16"/>
  <c r="AQ98" i="16" s="1"/>
  <c r="AM98" i="16"/>
  <c r="AL99" i="16"/>
  <c r="AQ99" i="16" s="1"/>
  <c r="AM99" i="16"/>
  <c r="AL100" i="16"/>
  <c r="AQ100" i="16" s="1"/>
  <c r="AM100" i="16"/>
  <c r="AL101" i="16"/>
  <c r="AQ101" i="16" s="1"/>
  <c r="AM101" i="16"/>
  <c r="AL102" i="16"/>
  <c r="AQ102" i="16" s="1"/>
  <c r="AM102" i="16"/>
  <c r="AL103" i="16"/>
  <c r="AQ103" i="16" s="1"/>
  <c r="AM103" i="16"/>
  <c r="AL104" i="16"/>
  <c r="AQ104" i="16" s="1"/>
  <c r="AM104" i="16"/>
  <c r="AL105" i="16"/>
  <c r="AQ105" i="16" s="1"/>
  <c r="AM105" i="16"/>
  <c r="AL106" i="16"/>
  <c r="AQ106" i="16" s="1"/>
  <c r="AM106" i="16"/>
  <c r="AL107" i="16"/>
  <c r="AQ107" i="16" s="1"/>
  <c r="AM107" i="16"/>
  <c r="AQ108" i="16"/>
  <c r="AM108" i="16"/>
  <c r="AQ109" i="16"/>
  <c r="AM109" i="16"/>
  <c r="AR90" i="16"/>
  <c r="AT90" i="16" s="1"/>
  <c r="AU90" i="16" s="1"/>
  <c r="AR91" i="16"/>
  <c r="AU91" i="16" s="1"/>
  <c r="N147" i="16" s="1"/>
  <c r="AR92" i="16"/>
  <c r="AT92" i="16" s="1"/>
  <c r="AU92" i="16" s="1"/>
  <c r="AR93" i="16"/>
  <c r="AT93" i="16" s="1"/>
  <c r="AU93" i="16" s="1"/>
  <c r="AR94" i="16"/>
  <c r="AT94" i="16" s="1"/>
  <c r="AU94" i="16" s="1"/>
  <c r="AR95" i="16"/>
  <c r="AT95" i="16" s="1"/>
  <c r="AU95" i="16" s="1"/>
  <c r="AR96" i="16"/>
  <c r="AT96" i="16" s="1"/>
  <c r="AU96" i="16" s="1"/>
  <c r="AR97" i="16"/>
  <c r="AT97" i="16" s="1"/>
  <c r="AU97" i="16" s="1"/>
  <c r="AR98" i="16"/>
  <c r="AT98" i="16" s="1"/>
  <c r="AU98" i="16" s="1"/>
  <c r="AR99" i="16"/>
  <c r="AT99" i="16" s="1"/>
  <c r="AU99" i="16" s="1"/>
  <c r="AR100" i="16"/>
  <c r="AT100" i="16" s="1"/>
  <c r="AU100" i="16" s="1"/>
  <c r="AR101" i="16"/>
  <c r="AT101" i="16" s="1"/>
  <c r="AU101" i="16" s="1"/>
  <c r="AR102" i="16"/>
  <c r="AT102" i="16" s="1"/>
  <c r="AU102" i="16" s="1"/>
  <c r="AR103" i="16"/>
  <c r="AT103" i="16" s="1"/>
  <c r="AU103" i="16" s="1"/>
  <c r="AR104" i="16"/>
  <c r="AT104" i="16" s="1"/>
  <c r="AU104" i="16" s="1"/>
  <c r="AR105" i="16"/>
  <c r="AT105" i="16" s="1"/>
  <c r="AU105" i="16" s="1"/>
  <c r="AR106" i="16"/>
  <c r="AT106" i="16" s="1"/>
  <c r="AU106" i="16" s="1"/>
  <c r="AR107" i="16"/>
  <c r="AT107" i="16" s="1"/>
  <c r="AU107" i="16" s="1"/>
  <c r="AR108" i="16"/>
  <c r="AT108" i="16" s="1"/>
  <c r="AU108" i="16" s="1"/>
  <c r="AR109" i="16"/>
  <c r="AT109" i="16" s="1"/>
  <c r="AU109" i="16" s="1"/>
  <c r="AP90" i="16"/>
  <c r="AP91" i="16"/>
  <c r="M147" i="16" s="1"/>
  <c r="AO92" i="16"/>
  <c r="AP92" i="16" s="1"/>
  <c r="AO93" i="16"/>
  <c r="AP93" i="16" s="1"/>
  <c r="AO94" i="16"/>
  <c r="AP94" i="16" s="1"/>
  <c r="AO95" i="16"/>
  <c r="AP95" i="16" s="1"/>
  <c r="AO96" i="16"/>
  <c r="AP96" i="16" s="1"/>
  <c r="AO97" i="16"/>
  <c r="AP97" i="16" s="1"/>
  <c r="AO98" i="16"/>
  <c r="AP98" i="16" s="1"/>
  <c r="AO99" i="16"/>
  <c r="AP99" i="16" s="1"/>
  <c r="AO100" i="16"/>
  <c r="AP100" i="16" s="1"/>
  <c r="AO101" i="16"/>
  <c r="AP101" i="16" s="1"/>
  <c r="AO102" i="16"/>
  <c r="AP102" i="16" s="1"/>
  <c r="AO103" i="16"/>
  <c r="AP103" i="16" s="1"/>
  <c r="AO104" i="16"/>
  <c r="AP104" i="16" s="1"/>
  <c r="AO105" i="16"/>
  <c r="AP105" i="16" s="1"/>
  <c r="AO106" i="16"/>
  <c r="AP106" i="16" s="1"/>
  <c r="AO107" i="16"/>
  <c r="AP107" i="16" s="1"/>
  <c r="AO108" i="16"/>
  <c r="AP108" i="16" s="1"/>
  <c r="AO109" i="16"/>
  <c r="AP109" i="16" s="1"/>
  <c r="AB90" i="16"/>
  <c r="AG90" i="16" s="1"/>
  <c r="AK90" i="16" s="1"/>
  <c r="AC90" i="16"/>
  <c r="AE90" i="16" s="1"/>
  <c r="AF90" i="16" s="1"/>
  <c r="AB91" i="16"/>
  <c r="AG91" i="16" s="1"/>
  <c r="AK91" i="16" s="1"/>
  <c r="L147" i="16" s="1"/>
  <c r="AC91" i="16"/>
  <c r="AE91" i="16" s="1"/>
  <c r="AF91" i="16" s="1"/>
  <c r="AB92" i="16"/>
  <c r="AG92" i="16" s="1"/>
  <c r="AK92" i="16" s="1"/>
  <c r="AC92" i="16"/>
  <c r="AE92" i="16" s="1"/>
  <c r="AF92" i="16" s="1"/>
  <c r="AB93" i="16"/>
  <c r="AG93" i="16" s="1"/>
  <c r="AK93" i="16" s="1"/>
  <c r="AC93" i="16"/>
  <c r="AE93" i="16" s="1"/>
  <c r="AF93" i="16" s="1"/>
  <c r="AB94" i="16"/>
  <c r="AG94" i="16" s="1"/>
  <c r="AK94" i="16" s="1"/>
  <c r="AC94" i="16"/>
  <c r="AE94" i="16" s="1"/>
  <c r="AF94" i="16" s="1"/>
  <c r="AB95" i="16"/>
  <c r="AG95" i="16" s="1"/>
  <c r="AK95" i="16" s="1"/>
  <c r="AC95" i="16"/>
  <c r="AB96" i="16"/>
  <c r="AG96" i="16" s="1"/>
  <c r="AK96" i="16" s="1"/>
  <c r="AC96" i="16"/>
  <c r="AE96" i="16" s="1"/>
  <c r="AF96" i="16" s="1"/>
  <c r="AB97" i="16"/>
  <c r="AG97" i="16" s="1"/>
  <c r="AK97" i="16" s="1"/>
  <c r="AC97" i="16"/>
  <c r="AE97" i="16" s="1"/>
  <c r="AF97" i="16" s="1"/>
  <c r="AB98" i="16"/>
  <c r="AG98" i="16" s="1"/>
  <c r="AK98" i="16" s="1"/>
  <c r="AC98" i="16"/>
  <c r="AE98" i="16" s="1"/>
  <c r="AF98" i="16" s="1"/>
  <c r="AB99" i="16"/>
  <c r="AG99" i="16" s="1"/>
  <c r="AK99" i="16" s="1"/>
  <c r="AC99" i="16"/>
  <c r="AE99" i="16" s="1"/>
  <c r="AF99" i="16" s="1"/>
  <c r="AB100" i="16"/>
  <c r="AG100" i="16" s="1"/>
  <c r="AK100" i="16" s="1"/>
  <c r="AC100" i="16"/>
  <c r="AE100" i="16" s="1"/>
  <c r="AF100" i="16" s="1"/>
  <c r="AB101" i="16"/>
  <c r="AG101" i="16" s="1"/>
  <c r="AK101" i="16" s="1"/>
  <c r="AC101" i="16"/>
  <c r="AE101" i="16" s="1"/>
  <c r="AF101" i="16" s="1"/>
  <c r="AB102" i="16"/>
  <c r="AG102" i="16" s="1"/>
  <c r="AK102" i="16" s="1"/>
  <c r="AC102" i="16"/>
  <c r="AE102" i="16" s="1"/>
  <c r="AF102" i="16" s="1"/>
  <c r="AB103" i="16"/>
  <c r="AG103" i="16" s="1"/>
  <c r="AK103" i="16" s="1"/>
  <c r="AC103" i="16"/>
  <c r="AE103" i="16" s="1"/>
  <c r="AF103" i="16" s="1"/>
  <c r="AB104" i="16"/>
  <c r="AG104" i="16" s="1"/>
  <c r="AK104" i="16" s="1"/>
  <c r="AC104" i="16"/>
  <c r="AE104" i="16" s="1"/>
  <c r="AF104" i="16" s="1"/>
  <c r="AB105" i="16"/>
  <c r="AG105" i="16" s="1"/>
  <c r="AK105" i="16" s="1"/>
  <c r="AC105" i="16"/>
  <c r="AE105" i="16" s="1"/>
  <c r="AF105" i="16" s="1"/>
  <c r="AB106" i="16"/>
  <c r="AG106" i="16" s="1"/>
  <c r="AK106" i="16" s="1"/>
  <c r="AC106" i="16"/>
  <c r="AE106" i="16" s="1"/>
  <c r="AF106" i="16" s="1"/>
  <c r="AB107" i="16"/>
  <c r="AG107" i="16" s="1"/>
  <c r="AK107" i="16" s="1"/>
  <c r="AC107" i="16"/>
  <c r="AE107" i="16" s="1"/>
  <c r="AF107" i="16" s="1"/>
  <c r="AB108" i="16"/>
  <c r="AG108" i="16" s="1"/>
  <c r="AK108" i="16" s="1"/>
  <c r="AC108" i="16"/>
  <c r="AE108" i="16" s="1"/>
  <c r="AF108" i="16" s="1"/>
  <c r="AB109" i="16"/>
  <c r="AG109" i="16" s="1"/>
  <c r="AC109" i="16"/>
  <c r="AE109" i="16" s="1"/>
  <c r="AF109" i="16" s="1"/>
  <c r="W89" i="16"/>
  <c r="W90" i="16"/>
  <c r="W91" i="16"/>
  <c r="W92" i="16"/>
  <c r="W93" i="16"/>
  <c r="W94" i="16"/>
  <c r="W95" i="16"/>
  <c r="W96" i="16"/>
  <c r="W97" i="16"/>
  <c r="W98" i="16"/>
  <c r="W99" i="16"/>
  <c r="W100" i="16"/>
  <c r="W101" i="16"/>
  <c r="W102" i="16"/>
  <c r="W103" i="16"/>
  <c r="W104" i="16"/>
  <c r="W105" i="16"/>
  <c r="W106" i="16"/>
  <c r="W107" i="16"/>
  <c r="W108" i="16"/>
  <c r="W109" i="16"/>
  <c r="V89" i="16"/>
  <c r="V90" i="16"/>
  <c r="V91" i="16"/>
  <c r="Y91" i="16" s="1"/>
  <c r="V92" i="16"/>
  <c r="Y92" i="16" s="1"/>
  <c r="V93" i="16"/>
  <c r="Y93" i="16" s="1"/>
  <c r="V94" i="16"/>
  <c r="Y94" i="16" s="1"/>
  <c r="V95" i="16"/>
  <c r="Y95" i="16" s="1"/>
  <c r="V96" i="16"/>
  <c r="Y96" i="16" s="1"/>
  <c r="V97" i="16"/>
  <c r="Y97" i="16" s="1"/>
  <c r="V98" i="16"/>
  <c r="Y98" i="16" s="1"/>
  <c r="V99" i="16"/>
  <c r="Y99" i="16" s="1"/>
  <c r="V100" i="16"/>
  <c r="Y100" i="16" s="1"/>
  <c r="V101" i="16"/>
  <c r="Y101" i="16" s="1"/>
  <c r="V102" i="16"/>
  <c r="Y102" i="16" s="1"/>
  <c r="V103" i="16"/>
  <c r="Y103" i="16" s="1"/>
  <c r="V104" i="16"/>
  <c r="Y104" i="16" s="1"/>
  <c r="V105" i="16"/>
  <c r="Y105" i="16" s="1"/>
  <c r="V106" i="16"/>
  <c r="Y106" i="16" s="1"/>
  <c r="V107" i="16"/>
  <c r="Y107" i="16" s="1"/>
  <c r="V108" i="16"/>
  <c r="Y108" i="16" s="1"/>
  <c r="V109" i="16"/>
  <c r="Y109" i="16" s="1"/>
  <c r="T90" i="16"/>
  <c r="T91" i="16"/>
  <c r="T92" i="16"/>
  <c r="T93" i="16"/>
  <c r="T94" i="16"/>
  <c r="T95" i="16"/>
  <c r="T96" i="16"/>
  <c r="T97" i="16"/>
  <c r="T98" i="16"/>
  <c r="T99" i="16"/>
  <c r="T100" i="16"/>
  <c r="T101" i="16"/>
  <c r="T102" i="16"/>
  <c r="T103" i="16"/>
  <c r="T104" i="16"/>
  <c r="T105" i="16"/>
  <c r="T106" i="16"/>
  <c r="T107" i="16"/>
  <c r="T108" i="16"/>
  <c r="T109" i="16"/>
  <c r="N89" i="16"/>
  <c r="M89" i="16" s="1"/>
  <c r="N90" i="16"/>
  <c r="N91" i="16"/>
  <c r="N92" i="16"/>
  <c r="N93" i="16"/>
  <c r="N94" i="16"/>
  <c r="N95" i="16"/>
  <c r="N96" i="16"/>
  <c r="N97" i="16"/>
  <c r="N98" i="16"/>
  <c r="N99" i="16"/>
  <c r="N100" i="16"/>
  <c r="N101" i="16"/>
  <c r="N102" i="16"/>
  <c r="N103" i="16"/>
  <c r="N104" i="16"/>
  <c r="N105" i="16"/>
  <c r="N106" i="16"/>
  <c r="N107" i="16"/>
  <c r="N108" i="16"/>
  <c r="N109" i="16"/>
  <c r="AR89" i="16"/>
  <c r="AT89" i="16" s="1"/>
  <c r="AM89" i="16"/>
  <c r="AO89" i="16" s="1"/>
  <c r="AL89" i="16"/>
  <c r="AQ89" i="16" s="1"/>
  <c r="AH89" i="16"/>
  <c r="AJ89" i="16" s="1"/>
  <c r="AC89" i="16"/>
  <c r="AE89" i="16" s="1"/>
  <c r="AB89" i="16"/>
  <c r="AG89" i="16" s="1"/>
  <c r="Y89" i="16"/>
  <c r="T89" i="16"/>
  <c r="P89" i="16"/>
  <c r="K89" i="16"/>
  <c r="P62" i="16"/>
  <c r="AR80" i="16"/>
  <c r="AT80" i="16" s="1"/>
  <c r="AM69" i="16"/>
  <c r="AO69" i="16" s="1"/>
  <c r="AM55" i="16"/>
  <c r="AO55" i="16" s="1"/>
  <c r="AC59" i="16"/>
  <c r="AE59" i="16" s="1"/>
  <c r="AC67" i="16"/>
  <c r="AE67" i="16" s="1"/>
  <c r="AB65" i="16"/>
  <c r="AG65" i="16" s="1"/>
  <c r="AC61" i="16"/>
  <c r="AE61" i="16" s="1"/>
  <c r="AC55" i="16"/>
  <c r="AE55" i="16" s="1"/>
  <c r="AB55" i="16"/>
  <c r="AG55" i="16" s="1"/>
  <c r="W71" i="16"/>
  <c r="V71" i="16" s="1"/>
  <c r="Y71" i="16" s="1"/>
  <c r="T60" i="16"/>
  <c r="K64" i="16"/>
  <c r="AR55" i="16"/>
  <c r="AT55" i="16" s="1"/>
  <c r="AR56" i="16"/>
  <c r="AT56" i="16" s="1"/>
  <c r="AR57" i="16"/>
  <c r="AT57" i="16" s="1"/>
  <c r="AR58" i="16"/>
  <c r="AT58" i="16" s="1"/>
  <c r="AR59" i="16"/>
  <c r="AT59" i="16" s="1"/>
  <c r="AR60" i="16"/>
  <c r="AT60" i="16" s="1"/>
  <c r="AR61" i="16"/>
  <c r="AT61" i="16" s="1"/>
  <c r="AR62" i="16"/>
  <c r="AT62" i="16" s="1"/>
  <c r="AR63" i="16"/>
  <c r="AT63" i="16" s="1"/>
  <c r="AR64" i="16"/>
  <c r="AR65" i="16"/>
  <c r="AT65" i="16" s="1"/>
  <c r="AR66" i="16"/>
  <c r="AT66" i="16" s="1"/>
  <c r="AR67" i="16"/>
  <c r="AT67" i="16" s="1"/>
  <c r="AR68" i="16"/>
  <c r="AT68" i="16" s="1"/>
  <c r="AR69" i="16"/>
  <c r="AT69" i="16" s="1"/>
  <c r="AR70" i="16"/>
  <c r="AT70" i="16" s="1"/>
  <c r="AR71" i="16"/>
  <c r="AT71" i="16" s="1"/>
  <c r="AR72" i="16"/>
  <c r="AT72" i="16" s="1"/>
  <c r="AR73" i="16"/>
  <c r="AT73" i="16" s="1"/>
  <c r="AR74" i="16"/>
  <c r="AT74" i="16" s="1"/>
  <c r="AR75" i="16"/>
  <c r="AT75" i="16" s="1"/>
  <c r="AR76" i="16"/>
  <c r="AT76" i="16" s="1"/>
  <c r="AR77" i="16"/>
  <c r="AT77" i="16" s="1"/>
  <c r="AR78" i="16"/>
  <c r="AT78" i="16" s="1"/>
  <c r="AR79" i="16"/>
  <c r="AT79" i="16" s="1"/>
  <c r="AR81" i="16"/>
  <c r="AT81" i="16" s="1"/>
  <c r="AR82" i="16"/>
  <c r="AT82" i="16" s="1"/>
  <c r="AR83" i="16"/>
  <c r="AT83" i="16" s="1"/>
  <c r="AR84" i="16"/>
  <c r="AT84" i="16" s="1"/>
  <c r="AR85" i="16"/>
  <c r="AT85" i="16" s="1"/>
  <c r="AR86" i="16"/>
  <c r="AT86" i="16" s="1"/>
  <c r="AR87" i="16"/>
  <c r="AT87" i="16" s="1"/>
  <c r="AR88" i="16"/>
  <c r="AT88" i="16" s="1"/>
  <c r="AM56" i="16"/>
  <c r="AO56" i="16" s="1"/>
  <c r="AM57" i="16"/>
  <c r="AO57" i="16" s="1"/>
  <c r="AM58" i="16"/>
  <c r="AO58" i="16" s="1"/>
  <c r="AM59" i="16"/>
  <c r="AO59" i="16" s="1"/>
  <c r="AM60" i="16"/>
  <c r="AO60" i="16" s="1"/>
  <c r="AM61" i="16"/>
  <c r="AO61" i="16" s="1"/>
  <c r="AM62" i="16"/>
  <c r="AO62" i="16" s="1"/>
  <c r="AM63" i="16"/>
  <c r="AO63" i="16" s="1"/>
  <c r="AM64" i="16"/>
  <c r="AO64" i="16" s="1"/>
  <c r="AM65" i="16"/>
  <c r="AO65" i="16" s="1"/>
  <c r="AM66" i="16"/>
  <c r="AO66" i="16" s="1"/>
  <c r="AM67" i="16"/>
  <c r="AO67" i="16" s="1"/>
  <c r="AM68" i="16"/>
  <c r="AO68" i="16" s="1"/>
  <c r="AM70" i="16"/>
  <c r="AO70" i="16" s="1"/>
  <c r="AM71" i="16"/>
  <c r="AO71" i="16" s="1"/>
  <c r="AM72" i="16"/>
  <c r="AO72" i="16" s="1"/>
  <c r="AM73" i="16"/>
  <c r="AM74" i="16"/>
  <c r="AO74" i="16" s="1"/>
  <c r="AM75" i="16"/>
  <c r="AO75" i="16" s="1"/>
  <c r="AM76" i="16"/>
  <c r="AO76" i="16" s="1"/>
  <c r="AM77" i="16"/>
  <c r="AO77" i="16" s="1"/>
  <c r="AM78" i="16"/>
  <c r="AO78" i="16" s="1"/>
  <c r="AM79" i="16"/>
  <c r="AO79" i="16" s="1"/>
  <c r="AM80" i="16"/>
  <c r="AO80" i="16" s="1"/>
  <c r="AM81" i="16"/>
  <c r="AO81" i="16" s="1"/>
  <c r="AM82" i="16"/>
  <c r="AO82" i="16" s="1"/>
  <c r="AM83" i="16"/>
  <c r="AO83" i="16" s="1"/>
  <c r="AM84" i="16"/>
  <c r="AO84" i="16" s="1"/>
  <c r="AM85" i="16"/>
  <c r="AO85" i="16" s="1"/>
  <c r="AM86" i="16"/>
  <c r="AO86" i="16" s="1"/>
  <c r="AM87" i="16"/>
  <c r="AO87" i="16" s="1"/>
  <c r="AM88" i="16"/>
  <c r="AO88" i="16" s="1"/>
  <c r="AL55" i="16"/>
  <c r="AQ55" i="16" s="1"/>
  <c r="AL56" i="16"/>
  <c r="AQ56" i="16" s="1"/>
  <c r="AL57" i="16"/>
  <c r="AQ57" i="16" s="1"/>
  <c r="AL58" i="16"/>
  <c r="AQ58" i="16" s="1"/>
  <c r="AL59" i="16"/>
  <c r="AQ59" i="16" s="1"/>
  <c r="AL60" i="16"/>
  <c r="AQ60" i="16" s="1"/>
  <c r="AL61" i="16"/>
  <c r="AQ61" i="16" s="1"/>
  <c r="AL62" i="16"/>
  <c r="AQ62" i="16" s="1"/>
  <c r="AL63" i="16"/>
  <c r="AQ63" i="16" s="1"/>
  <c r="AL64" i="16"/>
  <c r="AQ64" i="16" s="1"/>
  <c r="AL65" i="16"/>
  <c r="AQ65" i="16" s="1"/>
  <c r="AL66" i="16"/>
  <c r="AQ66" i="16" s="1"/>
  <c r="AL67" i="16"/>
  <c r="AQ67" i="16" s="1"/>
  <c r="AL68" i="16"/>
  <c r="AQ68" i="16" s="1"/>
  <c r="AL69" i="16"/>
  <c r="AQ69" i="16" s="1"/>
  <c r="AL70" i="16"/>
  <c r="AQ70" i="16" s="1"/>
  <c r="AL71" i="16"/>
  <c r="AQ71" i="16" s="1"/>
  <c r="AL72" i="16"/>
  <c r="AQ72" i="16" s="1"/>
  <c r="AL73" i="16"/>
  <c r="AQ73" i="16" s="1"/>
  <c r="AL74" i="16"/>
  <c r="AQ74" i="16" s="1"/>
  <c r="AL75" i="16"/>
  <c r="AQ75" i="16" s="1"/>
  <c r="AL76" i="16"/>
  <c r="AQ76" i="16" s="1"/>
  <c r="AL77" i="16"/>
  <c r="AQ77" i="16" s="1"/>
  <c r="AL78" i="16"/>
  <c r="AQ78" i="16" s="1"/>
  <c r="AL79" i="16"/>
  <c r="AQ79" i="16" s="1"/>
  <c r="AL80" i="16"/>
  <c r="AQ80" i="16" s="1"/>
  <c r="AL81" i="16"/>
  <c r="AQ81" i="16" s="1"/>
  <c r="AL82" i="16"/>
  <c r="AQ82" i="16" s="1"/>
  <c r="AL83" i="16"/>
  <c r="AQ83" i="16" s="1"/>
  <c r="AL84" i="16"/>
  <c r="AQ84" i="16" s="1"/>
  <c r="AL85" i="16"/>
  <c r="AQ85" i="16" s="1"/>
  <c r="AL86" i="16"/>
  <c r="AQ86" i="16" s="1"/>
  <c r="AL87" i="16"/>
  <c r="AQ87" i="16" s="1"/>
  <c r="AL88" i="16"/>
  <c r="AQ88" i="16" s="1"/>
  <c r="AO73" i="16"/>
  <c r="AH55" i="16"/>
  <c r="AJ55" i="16" s="1"/>
  <c r="AH56" i="16"/>
  <c r="AJ56" i="16" s="1"/>
  <c r="AH57" i="16"/>
  <c r="AJ57" i="16" s="1"/>
  <c r="AH58" i="16"/>
  <c r="AJ58" i="16" s="1"/>
  <c r="AH59" i="16"/>
  <c r="AJ59" i="16" s="1"/>
  <c r="AH60" i="16"/>
  <c r="AJ60" i="16" s="1"/>
  <c r="AH61" i="16"/>
  <c r="AJ61" i="16" s="1"/>
  <c r="AH62" i="16"/>
  <c r="AJ62" i="16" s="1"/>
  <c r="AH63" i="16"/>
  <c r="AJ63" i="16" s="1"/>
  <c r="AH64" i="16"/>
  <c r="AJ64" i="16" s="1"/>
  <c r="AH65" i="16"/>
  <c r="AJ65" i="16" s="1"/>
  <c r="AH66" i="16"/>
  <c r="AJ66" i="16" s="1"/>
  <c r="AH67" i="16"/>
  <c r="AJ67" i="16" s="1"/>
  <c r="AH68" i="16"/>
  <c r="AJ68" i="16" s="1"/>
  <c r="AH69" i="16"/>
  <c r="AJ69" i="16" s="1"/>
  <c r="AH70" i="16"/>
  <c r="AJ70" i="16" s="1"/>
  <c r="AH71" i="16"/>
  <c r="AJ71" i="16" s="1"/>
  <c r="AH72" i="16"/>
  <c r="AJ72" i="16" s="1"/>
  <c r="AH73" i="16"/>
  <c r="AJ73" i="16" s="1"/>
  <c r="AH74" i="16"/>
  <c r="AJ74" i="16" s="1"/>
  <c r="AH75" i="16"/>
  <c r="AJ75" i="16" s="1"/>
  <c r="AH76" i="16"/>
  <c r="AJ76" i="16" s="1"/>
  <c r="AH77" i="16"/>
  <c r="AJ77" i="16" s="1"/>
  <c r="AH78" i="16"/>
  <c r="AJ78" i="16" s="1"/>
  <c r="AH79" i="16"/>
  <c r="AJ79" i="16" s="1"/>
  <c r="AH80" i="16"/>
  <c r="AJ80" i="16" s="1"/>
  <c r="AH81" i="16"/>
  <c r="AJ81" i="16" s="1"/>
  <c r="AH82" i="16"/>
  <c r="AJ82" i="16" s="1"/>
  <c r="AH83" i="16"/>
  <c r="AJ83" i="16" s="1"/>
  <c r="AH84" i="16"/>
  <c r="AJ84" i="16" s="1"/>
  <c r="AH85" i="16"/>
  <c r="AJ85" i="16" s="1"/>
  <c r="AH86" i="16"/>
  <c r="AJ86" i="16" s="1"/>
  <c r="AH87" i="16"/>
  <c r="AJ87" i="16" s="1"/>
  <c r="AH88" i="16"/>
  <c r="AJ88" i="16" s="1"/>
  <c r="AC56" i="16"/>
  <c r="AE56" i="16" s="1"/>
  <c r="AC57" i="16"/>
  <c r="AE57" i="16" s="1"/>
  <c r="AC58" i="16"/>
  <c r="AE58" i="16" s="1"/>
  <c r="AC60" i="16"/>
  <c r="AE60" i="16" s="1"/>
  <c r="AC62" i="16"/>
  <c r="AE62" i="16" s="1"/>
  <c r="AC63" i="16"/>
  <c r="AE63" i="16" s="1"/>
  <c r="AC64" i="16"/>
  <c r="AE64" i="16" s="1"/>
  <c r="AC65" i="16"/>
  <c r="AE65" i="16" s="1"/>
  <c r="AC66" i="16"/>
  <c r="AE66" i="16" s="1"/>
  <c r="AC68" i="16"/>
  <c r="AE68" i="16" s="1"/>
  <c r="AC69" i="16"/>
  <c r="AE69" i="16" s="1"/>
  <c r="AC70" i="16"/>
  <c r="AE70" i="16" s="1"/>
  <c r="AC71" i="16"/>
  <c r="AE71" i="16" s="1"/>
  <c r="AC72" i="16"/>
  <c r="AC73" i="16"/>
  <c r="AE73" i="16" s="1"/>
  <c r="AC74" i="16"/>
  <c r="AE74" i="16" s="1"/>
  <c r="AC75" i="16"/>
  <c r="AE75" i="16" s="1"/>
  <c r="AC76" i="16"/>
  <c r="AE76" i="16" s="1"/>
  <c r="AC77" i="16"/>
  <c r="AE77" i="16" s="1"/>
  <c r="AC78" i="16"/>
  <c r="AE78" i="16" s="1"/>
  <c r="AC79" i="16"/>
  <c r="AE79" i="16" s="1"/>
  <c r="AC80" i="16"/>
  <c r="AE80" i="16" s="1"/>
  <c r="AC81" i="16"/>
  <c r="AE81" i="16" s="1"/>
  <c r="AC82" i="16"/>
  <c r="AE82" i="16" s="1"/>
  <c r="AC83" i="16"/>
  <c r="AE83" i="16" s="1"/>
  <c r="AC84" i="16"/>
  <c r="AE84" i="16" s="1"/>
  <c r="AC85" i="16"/>
  <c r="AE85" i="16" s="1"/>
  <c r="AC86" i="16"/>
  <c r="AE86" i="16" s="1"/>
  <c r="AC87" i="16"/>
  <c r="AE87" i="16" s="1"/>
  <c r="AC88" i="16"/>
  <c r="AB56" i="16"/>
  <c r="AG56" i="16" s="1"/>
  <c r="AB57" i="16"/>
  <c r="AG57" i="16" s="1"/>
  <c r="AB58" i="16"/>
  <c r="AG58" i="16" s="1"/>
  <c r="AB59" i="16"/>
  <c r="AG59" i="16" s="1"/>
  <c r="AB60" i="16"/>
  <c r="AG60" i="16" s="1"/>
  <c r="AB61" i="16"/>
  <c r="AG61" i="16" s="1"/>
  <c r="AB62" i="16"/>
  <c r="AG62" i="16" s="1"/>
  <c r="AB63" i="16"/>
  <c r="AG63" i="16" s="1"/>
  <c r="AB64" i="16"/>
  <c r="AG64" i="16" s="1"/>
  <c r="AB66" i="16"/>
  <c r="AG66" i="16" s="1"/>
  <c r="AB67" i="16"/>
  <c r="AG67" i="16" s="1"/>
  <c r="AB68" i="16"/>
  <c r="AG68" i="16" s="1"/>
  <c r="AB69" i="16"/>
  <c r="AG69" i="16" s="1"/>
  <c r="AB70" i="16"/>
  <c r="AG70" i="16" s="1"/>
  <c r="AB71" i="16"/>
  <c r="AG71" i="16" s="1"/>
  <c r="AB72" i="16"/>
  <c r="AG72" i="16" s="1"/>
  <c r="AB73" i="16"/>
  <c r="AG73" i="16" s="1"/>
  <c r="AB74" i="16"/>
  <c r="AG74" i="16" s="1"/>
  <c r="AB75" i="16"/>
  <c r="AG75" i="16" s="1"/>
  <c r="AB76" i="16"/>
  <c r="AG76" i="16" s="1"/>
  <c r="AB77" i="16"/>
  <c r="AG77" i="16" s="1"/>
  <c r="AB78" i="16"/>
  <c r="AG78" i="16" s="1"/>
  <c r="AB79" i="16"/>
  <c r="AG79" i="16" s="1"/>
  <c r="AB80" i="16"/>
  <c r="AG80" i="16" s="1"/>
  <c r="AB81" i="16"/>
  <c r="AG81" i="16" s="1"/>
  <c r="AB82" i="16"/>
  <c r="AG82" i="16" s="1"/>
  <c r="AB83" i="16"/>
  <c r="AG83" i="16" s="1"/>
  <c r="AB84" i="16"/>
  <c r="AG84" i="16" s="1"/>
  <c r="AB85" i="16"/>
  <c r="AG85" i="16" s="1"/>
  <c r="AB86" i="16"/>
  <c r="AG86" i="16" s="1"/>
  <c r="AB87" i="16"/>
  <c r="AG87" i="16" s="1"/>
  <c r="AB88" i="16"/>
  <c r="AG88" i="16" s="1"/>
  <c r="W63" i="16"/>
  <c r="V63" i="16" s="1"/>
  <c r="T66" i="16"/>
  <c r="T55" i="16"/>
  <c r="N68" i="16"/>
  <c r="M68" i="16" s="1"/>
  <c r="P68" i="16" s="1"/>
  <c r="N69" i="16"/>
  <c r="M69" i="16" s="1"/>
  <c r="P69" i="16" s="1"/>
  <c r="N70" i="16"/>
  <c r="M70" i="16" s="1"/>
  <c r="P70" i="16" s="1"/>
  <c r="N71" i="16"/>
  <c r="M71" i="16" s="1"/>
  <c r="P71" i="16" s="1"/>
  <c r="N72" i="16"/>
  <c r="M72" i="16" s="1"/>
  <c r="P72" i="16" s="1"/>
  <c r="N73" i="16"/>
  <c r="M73" i="16" s="1"/>
  <c r="P73" i="16" s="1"/>
  <c r="N74" i="16"/>
  <c r="M74" i="16" s="1"/>
  <c r="P74" i="16" s="1"/>
  <c r="N75" i="16"/>
  <c r="N76" i="16"/>
  <c r="M76" i="16" s="1"/>
  <c r="P76" i="16" s="1"/>
  <c r="N77" i="16"/>
  <c r="M77" i="16" s="1"/>
  <c r="P77" i="16" s="1"/>
  <c r="N78" i="16"/>
  <c r="M78" i="16" s="1"/>
  <c r="P78" i="16" s="1"/>
  <c r="N79" i="16"/>
  <c r="M79" i="16" s="1"/>
  <c r="P79" i="16" s="1"/>
  <c r="N80" i="16"/>
  <c r="M80" i="16" s="1"/>
  <c r="N81" i="16"/>
  <c r="M81" i="16" s="1"/>
  <c r="P81" i="16" s="1"/>
  <c r="N82" i="16"/>
  <c r="M82" i="16" s="1"/>
  <c r="P82" i="16" s="1"/>
  <c r="N83" i="16"/>
  <c r="M83" i="16" s="1"/>
  <c r="P83" i="16" s="1"/>
  <c r="N84" i="16"/>
  <c r="M84" i="16" s="1"/>
  <c r="P84" i="16" s="1"/>
  <c r="N85" i="16"/>
  <c r="M85" i="16" s="1"/>
  <c r="P85" i="16" s="1"/>
  <c r="N86" i="16"/>
  <c r="M86" i="16" s="1"/>
  <c r="P86" i="16" s="1"/>
  <c r="N87" i="16"/>
  <c r="M87" i="16" s="1"/>
  <c r="P87" i="16" s="1"/>
  <c r="N88" i="16"/>
  <c r="N55" i="16"/>
  <c r="M55" i="16" s="1"/>
  <c r="P55" i="16" s="1"/>
  <c r="N56" i="16"/>
  <c r="M56" i="16" s="1"/>
  <c r="P56" i="16" s="1"/>
  <c r="N57" i="16"/>
  <c r="M57" i="16" s="1"/>
  <c r="P57" i="16" s="1"/>
  <c r="N58" i="16"/>
  <c r="M58" i="16" s="1"/>
  <c r="P58" i="16" s="1"/>
  <c r="N59" i="16"/>
  <c r="M59" i="16" s="1"/>
  <c r="P59" i="16" s="1"/>
  <c r="N60" i="16"/>
  <c r="M60" i="16" s="1"/>
  <c r="P60" i="16" s="1"/>
  <c r="M61" i="16"/>
  <c r="P61" i="16" s="1"/>
  <c r="P63" i="16"/>
  <c r="N64" i="16"/>
  <c r="M64" i="16" s="1"/>
  <c r="P64" i="16" s="1"/>
  <c r="N65" i="16"/>
  <c r="M65" i="16" s="1"/>
  <c r="P65" i="16" s="1"/>
  <c r="N66" i="16"/>
  <c r="Q66" i="16" s="1"/>
  <c r="N67" i="16"/>
  <c r="M67" i="16" s="1"/>
  <c r="P67" i="16" s="1"/>
  <c r="K56" i="16"/>
  <c r="Q56" i="16" s="1"/>
  <c r="K57" i="16"/>
  <c r="Q57" i="16" s="1"/>
  <c r="R57" i="16" s="1"/>
  <c r="K58" i="16"/>
  <c r="Q58" i="16" s="1"/>
  <c r="K59" i="16"/>
  <c r="Q59" i="16" s="1"/>
  <c r="R59" i="16" s="1"/>
  <c r="K60" i="16"/>
  <c r="Q60" i="16" s="1"/>
  <c r="Q61" i="16"/>
  <c r="K62" i="16"/>
  <c r="Q62" i="16" s="1"/>
  <c r="R62" i="16" s="1"/>
  <c r="K63" i="16"/>
  <c r="Q63" i="16" s="1"/>
  <c r="K65" i="16"/>
  <c r="K67" i="16"/>
  <c r="K68" i="16"/>
  <c r="Q68" i="16" s="1"/>
  <c r="K69" i="16"/>
  <c r="Q69" i="16" s="1"/>
  <c r="K70" i="16"/>
  <c r="Q70" i="16" s="1"/>
  <c r="K71" i="16"/>
  <c r="Q71" i="16" s="1"/>
  <c r="K72" i="16"/>
  <c r="Q72" i="16" s="1"/>
  <c r="K73" i="16"/>
  <c r="Q73" i="16" s="1"/>
  <c r="K74" i="16"/>
  <c r="Q74" i="16" s="1"/>
  <c r="K75" i="16"/>
  <c r="Q75" i="16" s="1"/>
  <c r="K76" i="16"/>
  <c r="Q76" i="16" s="1"/>
  <c r="K77" i="16"/>
  <c r="Q77" i="16" s="1"/>
  <c r="K78" i="16"/>
  <c r="Q78" i="16" s="1"/>
  <c r="K79" i="16"/>
  <c r="Q79" i="16" s="1"/>
  <c r="K80" i="16"/>
  <c r="Q80" i="16" s="1"/>
  <c r="K81" i="16"/>
  <c r="Q81" i="16" s="1"/>
  <c r="K82" i="16"/>
  <c r="K83" i="16"/>
  <c r="K84" i="16"/>
  <c r="Q84" i="16" s="1"/>
  <c r="K85" i="16"/>
  <c r="Q85" i="16" s="1"/>
  <c r="K86" i="16"/>
  <c r="Q86" i="16" s="1"/>
  <c r="K87" i="16"/>
  <c r="Q87" i="16" s="1"/>
  <c r="Q88" i="16"/>
  <c r="AE72" i="16"/>
  <c r="AE88" i="16"/>
  <c r="T56" i="16"/>
  <c r="T57" i="16"/>
  <c r="T58" i="16"/>
  <c r="T59" i="16"/>
  <c r="T61" i="16"/>
  <c r="T62" i="16"/>
  <c r="T63" i="16"/>
  <c r="T64" i="16"/>
  <c r="T65" i="16"/>
  <c r="T67" i="16"/>
  <c r="T68" i="16"/>
  <c r="T69" i="16"/>
  <c r="T70" i="16"/>
  <c r="T71" i="16"/>
  <c r="T72" i="16"/>
  <c r="T73" i="16"/>
  <c r="T74" i="16"/>
  <c r="T75" i="16"/>
  <c r="T76" i="16"/>
  <c r="T77" i="16"/>
  <c r="T78" i="16"/>
  <c r="T79" i="16"/>
  <c r="T80" i="16"/>
  <c r="T81" i="16"/>
  <c r="T82" i="16"/>
  <c r="T83" i="16"/>
  <c r="T84" i="16"/>
  <c r="T85" i="16"/>
  <c r="T86" i="16"/>
  <c r="T87" i="16"/>
  <c r="T88" i="16"/>
  <c r="W55" i="16"/>
  <c r="V55" i="16" s="1"/>
  <c r="W56" i="16"/>
  <c r="V56" i="16" s="1"/>
  <c r="W57" i="16"/>
  <c r="V57" i="16" s="1"/>
  <c r="W58" i="16"/>
  <c r="V58" i="16" s="1"/>
  <c r="W59" i="16"/>
  <c r="V59" i="16" s="1"/>
  <c r="W60" i="16"/>
  <c r="V60" i="16" s="1"/>
  <c r="W61" i="16"/>
  <c r="W62" i="16"/>
  <c r="Y62" i="16" s="1"/>
  <c r="W64" i="16"/>
  <c r="V64" i="16" s="1"/>
  <c r="W65" i="16"/>
  <c r="W66" i="16"/>
  <c r="V66" i="16" s="1"/>
  <c r="Y66" i="16" s="1"/>
  <c r="W67" i="16"/>
  <c r="V67" i="16" s="1"/>
  <c r="W68" i="16"/>
  <c r="V68" i="16" s="1"/>
  <c r="W69" i="16"/>
  <c r="V69" i="16" s="1"/>
  <c r="W70" i="16"/>
  <c r="V70" i="16" s="1"/>
  <c r="W72" i="16"/>
  <c r="V72" i="16" s="1"/>
  <c r="W73" i="16"/>
  <c r="V73" i="16" s="1"/>
  <c r="W74" i="16"/>
  <c r="V74" i="16" s="1"/>
  <c r="W75" i="16"/>
  <c r="V75" i="16" s="1"/>
  <c r="W76" i="16"/>
  <c r="V76" i="16" s="1"/>
  <c r="W77" i="16"/>
  <c r="V77" i="16" s="1"/>
  <c r="W78" i="16"/>
  <c r="V78" i="16" s="1"/>
  <c r="W79" i="16"/>
  <c r="W80" i="16"/>
  <c r="V80" i="16" s="1"/>
  <c r="W81" i="16"/>
  <c r="W82" i="16"/>
  <c r="W83" i="16"/>
  <c r="W84" i="16"/>
  <c r="V84" i="16" s="1"/>
  <c r="W85" i="16"/>
  <c r="W86" i="16"/>
  <c r="W87" i="16"/>
  <c r="W88" i="16"/>
  <c r="V88" i="16" s="1"/>
  <c r="K149" i="16" l="1"/>
  <c r="M149" i="16"/>
  <c r="K148" i="16"/>
  <c r="M148" i="16"/>
  <c r="M118" i="16"/>
  <c r="P118" i="16" s="1"/>
  <c r="Q118" i="16"/>
  <c r="R118" i="16" s="1"/>
  <c r="M117" i="16"/>
  <c r="P117" i="16" s="1"/>
  <c r="Q117" i="16"/>
  <c r="R117" i="16" s="1"/>
  <c r="M116" i="16"/>
  <c r="P116" i="16" s="1"/>
  <c r="Q116" i="16"/>
  <c r="R116" i="16" s="1"/>
  <c r="M115" i="16"/>
  <c r="P115" i="16" s="1"/>
  <c r="Q115" i="16"/>
  <c r="R115" i="16" s="1"/>
  <c r="I149" i="16" s="1"/>
  <c r="M114" i="16"/>
  <c r="P114" i="16" s="1"/>
  <c r="Q114" i="16"/>
  <c r="R114" i="16" s="1"/>
  <c r="M113" i="16"/>
  <c r="P113" i="16" s="1"/>
  <c r="Q113" i="16"/>
  <c r="R113" i="16" s="1"/>
  <c r="M112" i="16"/>
  <c r="P112" i="16" s="1"/>
  <c r="Q112" i="16"/>
  <c r="R112" i="16" s="1"/>
  <c r="M111" i="16"/>
  <c r="P111" i="16" s="1"/>
  <c r="Q111" i="16"/>
  <c r="R111" i="16" s="1"/>
  <c r="I148" i="16" s="1"/>
  <c r="V118" i="16"/>
  <c r="Y118" i="16" s="1"/>
  <c r="Z118" i="16"/>
  <c r="AA118" i="16" s="1"/>
  <c r="V117" i="16"/>
  <c r="Y117" i="16" s="1"/>
  <c r="Z117" i="16"/>
  <c r="AA117" i="16" s="1"/>
  <c r="V116" i="16"/>
  <c r="Y116" i="16" s="1"/>
  <c r="Z116" i="16"/>
  <c r="AA116" i="16" s="1"/>
  <c r="V115" i="16"/>
  <c r="Y115" i="16" s="1"/>
  <c r="Z115" i="16"/>
  <c r="AA115" i="16" s="1"/>
  <c r="J149" i="16" s="1"/>
  <c r="V114" i="16"/>
  <c r="Y114" i="16" s="1"/>
  <c r="Z114" i="16"/>
  <c r="AA114" i="16" s="1"/>
  <c r="V113" i="16"/>
  <c r="Y113" i="16" s="1"/>
  <c r="Z113" i="16"/>
  <c r="AA113" i="16" s="1"/>
  <c r="V112" i="16"/>
  <c r="Y112" i="16" s="1"/>
  <c r="Z112" i="16"/>
  <c r="AA112" i="16" s="1"/>
  <c r="V111" i="16"/>
  <c r="Y111" i="16" s="1"/>
  <c r="Z111" i="16"/>
  <c r="AA111" i="16" s="1"/>
  <c r="J148" i="16" s="1"/>
  <c r="AK118" i="16"/>
  <c r="AK117" i="16"/>
  <c r="AK116" i="16"/>
  <c r="AK115" i="16"/>
  <c r="L149" i="16" s="1"/>
  <c r="AK114" i="16"/>
  <c r="AK113" i="16"/>
  <c r="AK112" i="16"/>
  <c r="AK111" i="16"/>
  <c r="L148" i="16" s="1"/>
  <c r="AU118" i="16"/>
  <c r="AU117" i="16"/>
  <c r="AU116" i="16"/>
  <c r="AU115" i="16"/>
  <c r="N149" i="16" s="1"/>
  <c r="AU114" i="16"/>
  <c r="AU113" i="16"/>
  <c r="AU112" i="16"/>
  <c r="AU111" i="16"/>
  <c r="N148" i="16" s="1"/>
  <c r="AG110" i="16"/>
  <c r="AK110" i="16" s="1"/>
  <c r="AF110" i="16"/>
  <c r="AP110" i="16"/>
  <c r="AQ110" i="16"/>
  <c r="AU110" i="16" s="1"/>
  <c r="I54" i="16"/>
  <c r="Q54" i="16"/>
  <c r="I53" i="16"/>
  <c r="Q53" i="16"/>
  <c r="R53" i="16" s="1"/>
  <c r="I52" i="16"/>
  <c r="Q52" i="16"/>
  <c r="R52" i="16" s="1"/>
  <c r="I51" i="16"/>
  <c r="Q51" i="16"/>
  <c r="R51" i="16" s="1"/>
  <c r="I50" i="16"/>
  <c r="Q50" i="16"/>
  <c r="R50" i="16" s="1"/>
  <c r="I49" i="16"/>
  <c r="Q49" i="16"/>
  <c r="R49" i="16" s="1"/>
  <c r="I48" i="16"/>
  <c r="Q48" i="16"/>
  <c r="R48" i="16" s="1"/>
  <c r="I47" i="16"/>
  <c r="Q47" i="16"/>
  <c r="R47" i="16" s="1"/>
  <c r="I46" i="16"/>
  <c r="Q46" i="16"/>
  <c r="R46" i="16" s="1"/>
  <c r="I45" i="16"/>
  <c r="Q45" i="16"/>
  <c r="R45" i="16" s="1"/>
  <c r="I44" i="16"/>
  <c r="Q44" i="16"/>
  <c r="R44" i="16" s="1"/>
  <c r="I43" i="16"/>
  <c r="Q43" i="16"/>
  <c r="R43" i="16" s="1"/>
  <c r="I42" i="16"/>
  <c r="Q42" i="16"/>
  <c r="R42" i="16" s="1"/>
  <c r="I41" i="16"/>
  <c r="Q41" i="16"/>
  <c r="R41" i="16" s="1"/>
  <c r="I40" i="16"/>
  <c r="Q40" i="16"/>
  <c r="R40" i="16" s="1"/>
  <c r="I39" i="16"/>
  <c r="Q39" i="16"/>
  <c r="R39" i="16" s="1"/>
  <c r="I38" i="16"/>
  <c r="Q38" i="16"/>
  <c r="R38" i="16" s="1"/>
  <c r="I37" i="16"/>
  <c r="Q37" i="16"/>
  <c r="R37" i="16" s="1"/>
  <c r="I36" i="16"/>
  <c r="Q36" i="16"/>
  <c r="R36" i="16" s="1"/>
  <c r="I35" i="16"/>
  <c r="Q35" i="16"/>
  <c r="R35" i="16" s="1"/>
  <c r="I34" i="16"/>
  <c r="Q34" i="16"/>
  <c r="R34" i="16" s="1"/>
  <c r="I33" i="16"/>
  <c r="Q33" i="16"/>
  <c r="R33" i="16" s="1"/>
  <c r="I32" i="16"/>
  <c r="Q32" i="16"/>
  <c r="R32" i="16" s="1"/>
  <c r="I31" i="16"/>
  <c r="Q31" i="16"/>
  <c r="R31" i="16" s="1"/>
  <c r="I30" i="16"/>
  <c r="Q30" i="16"/>
  <c r="R30" i="16" s="1"/>
  <c r="I29" i="16"/>
  <c r="Q29" i="16"/>
  <c r="R29" i="16" s="1"/>
  <c r="I28" i="16"/>
  <c r="Q28" i="16"/>
  <c r="R28" i="16" s="1"/>
  <c r="I27" i="16"/>
  <c r="Q27" i="16"/>
  <c r="R27" i="16" s="1"/>
  <c r="I26" i="16"/>
  <c r="Q26" i="16"/>
  <c r="R26" i="16" s="1"/>
  <c r="I25" i="16"/>
  <c r="Q25" i="16"/>
  <c r="R25" i="16" s="1"/>
  <c r="I24" i="16"/>
  <c r="Q24" i="16"/>
  <c r="R24" i="16" s="1"/>
  <c r="I23" i="16"/>
  <c r="Q23" i="16"/>
  <c r="R23" i="16" s="1"/>
  <c r="I22" i="16"/>
  <c r="Q22" i="16"/>
  <c r="R22" i="16" s="1"/>
  <c r="I21" i="16"/>
  <c r="Q21" i="16"/>
  <c r="R21" i="16" s="1"/>
  <c r="I20" i="16"/>
  <c r="Q20" i="16"/>
  <c r="R20" i="16" s="1"/>
  <c r="I19" i="16"/>
  <c r="Q19" i="16"/>
  <c r="R19" i="16" s="1"/>
  <c r="I18" i="16"/>
  <c r="Q18" i="16"/>
  <c r="R18" i="16" s="1"/>
  <c r="I17" i="16"/>
  <c r="Q17" i="16"/>
  <c r="R17" i="16" s="1"/>
  <c r="I16" i="16"/>
  <c r="Q16" i="16"/>
  <c r="R16" i="16" s="1"/>
  <c r="I15" i="16"/>
  <c r="Q15" i="16"/>
  <c r="R15" i="16" s="1"/>
  <c r="I140" i="16" s="1"/>
  <c r="I14" i="16"/>
  <c r="Q14" i="16"/>
  <c r="R14" i="16" s="1"/>
  <c r="I13" i="16"/>
  <c r="Q13" i="16"/>
  <c r="R13" i="16" s="1"/>
  <c r="I12" i="16"/>
  <c r="Q12" i="16"/>
  <c r="R12" i="16" s="1"/>
  <c r="I11" i="16"/>
  <c r="Q11" i="16"/>
  <c r="R11" i="16" s="1"/>
  <c r="I10" i="16"/>
  <c r="Q10" i="16"/>
  <c r="R10" i="16" s="1"/>
  <c r="I9" i="16"/>
  <c r="Q9" i="16"/>
  <c r="R9" i="16" s="1"/>
  <c r="I8" i="16"/>
  <c r="Q8" i="16"/>
  <c r="R8" i="16" s="1"/>
  <c r="I7" i="16"/>
  <c r="Q7" i="16"/>
  <c r="R7" i="16" s="1"/>
  <c r="AK109" i="16"/>
  <c r="AE95" i="16"/>
  <c r="AF95" i="16" s="1"/>
  <c r="AF63" i="16"/>
  <c r="M75" i="16"/>
  <c r="P75" i="16" s="1"/>
  <c r="AK88" i="16"/>
  <c r="AF89" i="16"/>
  <c r="AK89" i="16"/>
  <c r="AP89" i="16"/>
  <c r="AU89" i="16"/>
  <c r="Y90" i="16"/>
  <c r="M109" i="16"/>
  <c r="P109" i="16" s="1"/>
  <c r="Q109" i="16"/>
  <c r="R109" i="16" s="1"/>
  <c r="M108" i="16"/>
  <c r="P108" i="16" s="1"/>
  <c r="Q108" i="16"/>
  <c r="R108" i="16" s="1"/>
  <c r="M107" i="16"/>
  <c r="P107" i="16" s="1"/>
  <c r="Q107" i="16"/>
  <c r="R107" i="16" s="1"/>
  <c r="M106" i="16"/>
  <c r="P106" i="16" s="1"/>
  <c r="Q106" i="16"/>
  <c r="R106" i="16" s="1"/>
  <c r="M105" i="16"/>
  <c r="P105" i="16" s="1"/>
  <c r="Q105" i="16"/>
  <c r="R105" i="16" s="1"/>
  <c r="M104" i="16"/>
  <c r="P104" i="16" s="1"/>
  <c r="Q104" i="16"/>
  <c r="R104" i="16" s="1"/>
  <c r="M103" i="16"/>
  <c r="P103" i="16" s="1"/>
  <c r="Q103" i="16"/>
  <c r="R103" i="16" s="1"/>
  <c r="M102" i="16"/>
  <c r="P102" i="16" s="1"/>
  <c r="Q102" i="16"/>
  <c r="R102" i="16" s="1"/>
  <c r="M101" i="16"/>
  <c r="P101" i="16" s="1"/>
  <c r="Q101" i="16"/>
  <c r="R101" i="16" s="1"/>
  <c r="M100" i="16"/>
  <c r="P100" i="16" s="1"/>
  <c r="Q100" i="16"/>
  <c r="R100" i="16" s="1"/>
  <c r="M99" i="16"/>
  <c r="P99" i="16" s="1"/>
  <c r="Q99" i="16"/>
  <c r="R99" i="16" s="1"/>
  <c r="M98" i="16"/>
  <c r="P98" i="16" s="1"/>
  <c r="Q98" i="16"/>
  <c r="R98" i="16" s="1"/>
  <c r="M97" i="16"/>
  <c r="P97" i="16" s="1"/>
  <c r="Q97" i="16"/>
  <c r="R97" i="16" s="1"/>
  <c r="M96" i="16"/>
  <c r="P96" i="16" s="1"/>
  <c r="Q96" i="16"/>
  <c r="R96" i="16" s="1"/>
  <c r="M95" i="16"/>
  <c r="P95" i="16" s="1"/>
  <c r="Q95" i="16"/>
  <c r="R95" i="16" s="1"/>
  <c r="M94" i="16"/>
  <c r="P94" i="16" s="1"/>
  <c r="Q94" i="16"/>
  <c r="R94" i="16" s="1"/>
  <c r="M93" i="16"/>
  <c r="P93" i="16" s="1"/>
  <c r="Q93" i="16"/>
  <c r="R93" i="16" s="1"/>
  <c r="M92" i="16"/>
  <c r="P92" i="16" s="1"/>
  <c r="Q92" i="16"/>
  <c r="R92" i="16" s="1"/>
  <c r="M91" i="16"/>
  <c r="P91" i="16" s="1"/>
  <c r="Q91" i="16"/>
  <c r="R91" i="16" s="1"/>
  <c r="M90" i="16"/>
  <c r="Q90" i="16"/>
  <c r="R90" i="16" s="1"/>
  <c r="Z109" i="16"/>
  <c r="AA109" i="16" s="1"/>
  <c r="Z108" i="16"/>
  <c r="AA108" i="16" s="1"/>
  <c r="Z107" i="16"/>
  <c r="AA107" i="16" s="1"/>
  <c r="Z106" i="16"/>
  <c r="AA106" i="16" s="1"/>
  <c r="Z105" i="16"/>
  <c r="AA105" i="16" s="1"/>
  <c r="Z104" i="16"/>
  <c r="AA104" i="16" s="1"/>
  <c r="Z103" i="16"/>
  <c r="AA103" i="16" s="1"/>
  <c r="Z102" i="16"/>
  <c r="AA102" i="16" s="1"/>
  <c r="Z101" i="16"/>
  <c r="AA101" i="16" s="1"/>
  <c r="Z100" i="16"/>
  <c r="AA100" i="16" s="1"/>
  <c r="Z99" i="16"/>
  <c r="AA99" i="16" s="1"/>
  <c r="Z98" i="16"/>
  <c r="AA98" i="16" s="1"/>
  <c r="Z97" i="16"/>
  <c r="AA97" i="16" s="1"/>
  <c r="Z96" i="16"/>
  <c r="AA96" i="16" s="1"/>
  <c r="Z95" i="16"/>
  <c r="AA95" i="16" s="1"/>
  <c r="Z94" i="16"/>
  <c r="AA94" i="16" s="1"/>
  <c r="Z93" i="16"/>
  <c r="AA93" i="16" s="1"/>
  <c r="Z92" i="16"/>
  <c r="AA92" i="16" s="1"/>
  <c r="Z91" i="16"/>
  <c r="AA91" i="16" s="1"/>
  <c r="Z90" i="16"/>
  <c r="AA90" i="16" s="1"/>
  <c r="AK55" i="16"/>
  <c r="Q89" i="16"/>
  <c r="R89" i="16" s="1"/>
  <c r="Z89" i="16"/>
  <c r="AA89" i="16" s="1"/>
  <c r="R63" i="16"/>
  <c r="R61" i="16"/>
  <c r="R60" i="16"/>
  <c r="R58" i="16"/>
  <c r="R56" i="16"/>
  <c r="M88" i="16"/>
  <c r="P88" i="16" s="1"/>
  <c r="R88" i="16" s="1"/>
  <c r="AP88" i="16"/>
  <c r="AU88" i="16"/>
  <c r="AF70" i="16"/>
  <c r="P80" i="16"/>
  <c r="Q83" i="16"/>
  <c r="Q82" i="16"/>
  <c r="Q64" i="16"/>
  <c r="R64" i="16" s="1"/>
  <c r="AU59" i="16"/>
  <c r="V65" i="16"/>
  <c r="Y65" i="16" s="1"/>
  <c r="Q67" i="16"/>
  <c r="R67" i="16" s="1"/>
  <c r="AK87" i="16"/>
  <c r="AK83" i="16"/>
  <c r="AK75" i="16"/>
  <c r="AK71" i="16"/>
  <c r="AK67" i="16"/>
  <c r="AK59" i="16"/>
  <c r="V82" i="16"/>
  <c r="V86" i="16"/>
  <c r="Y86" i="16" s="1"/>
  <c r="Y63" i="16"/>
  <c r="V85" i="16"/>
  <c r="Y85" i="16" s="1"/>
  <c r="AU77" i="16"/>
  <c r="M66" i="16"/>
  <c r="P66" i="16" s="1"/>
  <c r="V61" i="16"/>
  <c r="V81" i="16"/>
  <c r="AU80" i="16"/>
  <c r="Y75" i="16"/>
  <c r="Y67" i="16"/>
  <c r="R65" i="16"/>
  <c r="AU85" i="16"/>
  <c r="AU81" i="16"/>
  <c r="AU76" i="16"/>
  <c r="Q55" i="16"/>
  <c r="R55" i="16" s="1"/>
  <c r="V87" i="16"/>
  <c r="Y87" i="16" s="1"/>
  <c r="V83" i="16"/>
  <c r="Y83" i="16" s="1"/>
  <c r="V79" i="16"/>
  <c r="AK68" i="16"/>
  <c r="AP63" i="16"/>
  <c r="AP59" i="16"/>
  <c r="AP55" i="16"/>
  <c r="AU73" i="16"/>
  <c r="AU69" i="16"/>
  <c r="AU65" i="16"/>
  <c r="AU61" i="16"/>
  <c r="AU57" i="16"/>
  <c r="AP87" i="16"/>
  <c r="AP83" i="16"/>
  <c r="AP79" i="16"/>
  <c r="AP75" i="16"/>
  <c r="AP71" i="16"/>
  <c r="AU84" i="16"/>
  <c r="AU72" i="16"/>
  <c r="AU68" i="16"/>
  <c r="AU60" i="16"/>
  <c r="AU56" i="16"/>
  <c r="R72" i="16"/>
  <c r="AP67" i="16"/>
  <c r="AK86" i="16"/>
  <c r="AK82" i="16"/>
  <c r="AK78" i="16"/>
  <c r="AK74" i="16"/>
  <c r="AK70" i="16"/>
  <c r="AK66" i="16"/>
  <c r="AK58" i="16"/>
  <c r="AP73" i="16"/>
  <c r="AP61" i="16"/>
  <c r="AK81" i="16"/>
  <c r="AK73" i="16"/>
  <c r="AK65" i="16"/>
  <c r="AK57" i="16"/>
  <c r="AP81" i="16"/>
  <c r="AP77" i="16"/>
  <c r="AT64" i="16"/>
  <c r="AU64" i="16" s="1"/>
  <c r="AU83" i="16"/>
  <c r="AU75" i="16"/>
  <c r="AU67" i="16"/>
  <c r="Y57" i="16"/>
  <c r="Y59" i="16"/>
  <c r="Y55" i="16"/>
  <c r="Y58" i="16"/>
  <c r="R87" i="16"/>
  <c r="Y74" i="16"/>
  <c r="Y78" i="16"/>
  <c r="Y70" i="16"/>
  <c r="Y77" i="16"/>
  <c r="Y73" i="16"/>
  <c r="Y69" i="16"/>
  <c r="AK77" i="16"/>
  <c r="AK61" i="16"/>
  <c r="AK84" i="16"/>
  <c r="AK80" i="16"/>
  <c r="AK76" i="16"/>
  <c r="AK72" i="16"/>
  <c r="AK64" i="16"/>
  <c r="AK60" i="16"/>
  <c r="AK56" i="16"/>
  <c r="AP65" i="16"/>
  <c r="AP57" i="16"/>
  <c r="AU87" i="16"/>
  <c r="AU79" i="16"/>
  <c r="AU71" i="16"/>
  <c r="AU63" i="16"/>
  <c r="AU55" i="16"/>
  <c r="AK85" i="16"/>
  <c r="AK69" i="16"/>
  <c r="Z86" i="16"/>
  <c r="Z81" i="16"/>
  <c r="Z75" i="16"/>
  <c r="Z70" i="16"/>
  <c r="Z65" i="16"/>
  <c r="AA59" i="16"/>
  <c r="AK79" i="16"/>
  <c r="L146" i="16" s="1"/>
  <c r="AK63" i="16"/>
  <c r="Y60" i="16"/>
  <c r="Y56" i="16"/>
  <c r="Z56" i="16"/>
  <c r="Y88" i="16"/>
  <c r="Z88" i="16"/>
  <c r="Y84" i="16"/>
  <c r="Z84" i="16"/>
  <c r="Y80" i="16"/>
  <c r="Z80" i="16"/>
  <c r="Y76" i="16"/>
  <c r="Z76" i="16"/>
  <c r="Y72" i="16"/>
  <c r="Z72" i="16"/>
  <c r="Y68" i="16"/>
  <c r="Z68" i="16"/>
  <c r="Y64" i="16"/>
  <c r="Z64" i="16"/>
  <c r="Z85" i="16"/>
  <c r="Z79" i="16"/>
  <c r="Z74" i="16"/>
  <c r="Z69" i="16"/>
  <c r="Z63" i="16"/>
  <c r="Z58" i="16"/>
  <c r="Z83" i="16"/>
  <c r="Z78" i="16"/>
  <c r="Z73" i="16"/>
  <c r="Z67" i="16"/>
  <c r="Z62" i="16"/>
  <c r="AA62" i="16" s="1"/>
  <c r="Z57" i="16"/>
  <c r="AP85" i="16"/>
  <c r="AP69" i="16"/>
  <c r="Z87" i="16"/>
  <c r="Z82" i="16"/>
  <c r="Z77" i="16"/>
  <c r="Z71" i="16"/>
  <c r="AA71" i="16" s="1"/>
  <c r="Z66" i="16"/>
  <c r="AA66" i="16" s="1"/>
  <c r="Z61" i="16"/>
  <c r="Z55" i="16"/>
  <c r="AU86" i="16"/>
  <c r="AU82" i="16"/>
  <c r="AU78" i="16"/>
  <c r="AU74" i="16"/>
  <c r="AU70" i="16"/>
  <c r="AU66" i="16"/>
  <c r="AU58" i="16"/>
  <c r="AP86" i="16"/>
  <c r="AP82" i="16"/>
  <c r="AP78" i="16"/>
  <c r="AP74" i="16"/>
  <c r="AP70" i="16"/>
  <c r="AP66" i="16"/>
  <c r="AP84" i="16"/>
  <c r="AP76" i="16"/>
  <c r="AP72" i="16"/>
  <c r="AP68" i="16"/>
  <c r="AP64" i="16"/>
  <c r="AP60" i="16"/>
  <c r="AP56" i="16"/>
  <c r="AP80" i="16"/>
  <c r="AP58" i="16"/>
  <c r="R77" i="16"/>
  <c r="R69" i="16"/>
  <c r="R68" i="16"/>
  <c r="R74" i="16"/>
  <c r="R70" i="16"/>
  <c r="AF74" i="16"/>
  <c r="AF87" i="16"/>
  <c r="AF75" i="16"/>
  <c r="AF69" i="16"/>
  <c r="AF88" i="16"/>
  <c r="AF76" i="16"/>
  <c r="AF64" i="16"/>
  <c r="AF86" i="16"/>
  <c r="AF84" i="16"/>
  <c r="AF72" i="16"/>
  <c r="AF82" i="16"/>
  <c r="AF58" i="16"/>
  <c r="AF81" i="16"/>
  <c r="AF57" i="16"/>
  <c r="AF80" i="16"/>
  <c r="AF68" i="16"/>
  <c r="AF56" i="16"/>
  <c r="AF61" i="16"/>
  <c r="AF73" i="16"/>
  <c r="AF60" i="16"/>
  <c r="AF71" i="16"/>
  <c r="AF85" i="16"/>
  <c r="AF78" i="16"/>
  <c r="AF66" i="16"/>
  <c r="AF77" i="16"/>
  <c r="AF65" i="16"/>
  <c r="AF83" i="16"/>
  <c r="AF59" i="16"/>
  <c r="AF79" i="16"/>
  <c r="K146" i="16" s="1"/>
  <c r="AF67" i="16"/>
  <c r="K145" i="16" s="1"/>
  <c r="AF55" i="16"/>
  <c r="K144" i="16" s="1"/>
  <c r="E8" i="16" l="1"/>
  <c r="E9" i="16"/>
  <c r="E10" i="16"/>
  <c r="E11" i="16"/>
  <c r="E12" i="16"/>
  <c r="E13" i="16"/>
  <c r="E14" i="16"/>
  <c r="E15" i="16"/>
  <c r="E16" i="16"/>
  <c r="E17" i="16"/>
  <c r="E18" i="16"/>
  <c r="E19" i="16"/>
  <c r="E20" i="16"/>
  <c r="E21" i="16"/>
  <c r="E22" i="16"/>
  <c r="E23" i="16"/>
  <c r="E24" i="16"/>
  <c r="E25" i="16"/>
  <c r="E26" i="16"/>
  <c r="E27" i="16"/>
  <c r="E28" i="16"/>
  <c r="E29" i="16"/>
  <c r="E30" i="16"/>
  <c r="E31" i="16"/>
  <c r="E32" i="16"/>
  <c r="E33" i="16"/>
  <c r="E34" i="16"/>
  <c r="E35" i="16"/>
  <c r="E36" i="16"/>
  <c r="E37" i="16"/>
  <c r="E38" i="16"/>
  <c r="E39" i="16"/>
  <c r="E40" i="16"/>
  <c r="E41" i="16"/>
  <c r="E42" i="16"/>
  <c r="E43" i="16"/>
  <c r="E44" i="16"/>
  <c r="AM44" i="16"/>
  <c r="E45" i="16"/>
  <c r="AM45" i="16"/>
  <c r="E46" i="16"/>
  <c r="AM46" i="16"/>
  <c r="E47" i="16"/>
  <c r="AM47" i="16"/>
  <c r="E48" i="16"/>
  <c r="AM48" i="16"/>
  <c r="E49" i="16"/>
  <c r="AM49" i="16"/>
  <c r="E50" i="16"/>
  <c r="AM50" i="16"/>
  <c r="E51" i="16"/>
  <c r="AM51" i="16"/>
  <c r="E52" i="16"/>
  <c r="AM52" i="16"/>
  <c r="E53" i="16"/>
  <c r="AM53" i="16"/>
  <c r="E54" i="16"/>
  <c r="AM54" i="16"/>
  <c r="N146" i="16"/>
  <c r="M146" i="16"/>
  <c r="R66" i="16"/>
  <c r="I144" i="16" s="1"/>
  <c r="Y81" i="16"/>
  <c r="N144" i="16"/>
  <c r="N145" i="16"/>
  <c r="M145" i="16"/>
  <c r="M144" i="16"/>
  <c r="Y79" i="16"/>
  <c r="AA79" i="16" s="1"/>
  <c r="L144" i="16"/>
  <c r="L145" i="16"/>
  <c r="Y82" i="16"/>
  <c r="AA82" i="16"/>
  <c r="AA69" i="16"/>
  <c r="AA81" i="16"/>
  <c r="AA67" i="16"/>
  <c r="AA65" i="16"/>
  <c r="AA87" i="16"/>
  <c r="AA70" i="16"/>
  <c r="AA83" i="16"/>
  <c r="AA86" i="16"/>
  <c r="AA63" i="16"/>
  <c r="AA85" i="16"/>
  <c r="AA75" i="16"/>
  <c r="Y61" i="16"/>
  <c r="AA61" i="16" s="1"/>
  <c r="AA57" i="16"/>
  <c r="AA78" i="16"/>
  <c r="AA58" i="16"/>
  <c r="AA55" i="16"/>
  <c r="AA74" i="16"/>
  <c r="AA73" i="16"/>
  <c r="AA77" i="16"/>
  <c r="R86" i="16"/>
  <c r="R84" i="16"/>
  <c r="R82" i="16"/>
  <c r="R80" i="16"/>
  <c r="R85" i="16"/>
  <c r="R78" i="16"/>
  <c r="R79" i="16"/>
  <c r="AA64" i="16"/>
  <c r="AA72" i="16"/>
  <c r="AA80" i="16"/>
  <c r="AA88" i="16"/>
  <c r="AA60" i="16"/>
  <c r="R76" i="16"/>
  <c r="R83" i="16"/>
  <c r="R73" i="16"/>
  <c r="R81" i="16"/>
  <c r="R75" i="16"/>
  <c r="R71" i="16"/>
  <c r="I145" i="16" s="1"/>
  <c r="AA68" i="16"/>
  <c r="AA76" i="16"/>
  <c r="AA84" i="16"/>
  <c r="AA56" i="16"/>
  <c r="AO54" i="16" l="1"/>
  <c r="AP54" i="16" s="1"/>
  <c r="AR54" i="16"/>
  <c r="AT54" i="16" s="1"/>
  <c r="AU54" i="16" s="1"/>
  <c r="AO53" i="16"/>
  <c r="AP53" i="16" s="1"/>
  <c r="AR53" i="16"/>
  <c r="AT53" i="16" s="1"/>
  <c r="AU53" i="16" s="1"/>
  <c r="AO52" i="16"/>
  <c r="AP52" i="16" s="1"/>
  <c r="AR52" i="16"/>
  <c r="AT52" i="16" s="1"/>
  <c r="AU52" i="16" s="1"/>
  <c r="AO51" i="16"/>
  <c r="AP51" i="16" s="1"/>
  <c r="AR51" i="16"/>
  <c r="AT51" i="16" s="1"/>
  <c r="AU51" i="16" s="1"/>
  <c r="AO50" i="16"/>
  <c r="AP50" i="16" s="1"/>
  <c r="AR50" i="16"/>
  <c r="AT50" i="16" s="1"/>
  <c r="AU50" i="16" s="1"/>
  <c r="AO49" i="16"/>
  <c r="AP49" i="16" s="1"/>
  <c r="AR49" i="16"/>
  <c r="AT49" i="16" s="1"/>
  <c r="AU49" i="16" s="1"/>
  <c r="AO48" i="16"/>
  <c r="AP48" i="16" s="1"/>
  <c r="AR48" i="16"/>
  <c r="AT48" i="16" s="1"/>
  <c r="AU48" i="16" s="1"/>
  <c r="AO47" i="16"/>
  <c r="AP47" i="16" s="1"/>
  <c r="AR47" i="16"/>
  <c r="AT47" i="16" s="1"/>
  <c r="AU47" i="16" s="1"/>
  <c r="AO46" i="16"/>
  <c r="AP46" i="16" s="1"/>
  <c r="AR46" i="16"/>
  <c r="AT46" i="16" s="1"/>
  <c r="AU46" i="16" s="1"/>
  <c r="AO45" i="16"/>
  <c r="AP45" i="16" s="1"/>
  <c r="AR45" i="16"/>
  <c r="AT45" i="16" s="1"/>
  <c r="AU45" i="16" s="1"/>
  <c r="AO44" i="16"/>
  <c r="AP44" i="16" s="1"/>
  <c r="M143" i="16" s="1"/>
  <c r="AR44" i="16"/>
  <c r="AT44" i="16" s="1"/>
  <c r="AU44" i="16" s="1"/>
  <c r="N143" i="16" s="1"/>
  <c r="I146" i="16"/>
  <c r="J144" i="16"/>
  <c r="J145" i="16"/>
  <c r="J146" i="16"/>
  <c r="D55" i="16" l="1"/>
  <c r="E55" i="16" l="1"/>
</calcChain>
</file>

<file path=xl/sharedStrings.xml><?xml version="1.0" encoding="utf-8"?>
<sst xmlns="http://schemas.openxmlformats.org/spreadsheetml/2006/main" count="88" uniqueCount="64">
  <si>
    <t>SERVICIO PÚBLICO DE GAS NATURAL</t>
  </si>
  <si>
    <t>Fuente: Vanti SA ESP</t>
  </si>
  <si>
    <r>
      <t>MES</t>
    </r>
    <r>
      <rPr>
        <sz val="11"/>
        <color rgb="FF000000"/>
        <rFont val="Times New Roman"/>
        <family val="1"/>
      </rPr>
      <t xml:space="preserve"> </t>
    </r>
  </si>
  <si>
    <t>Variación Tarifaria</t>
  </si>
  <si>
    <t>Valor de referencia consumo básico m3 Estrato 1</t>
  </si>
  <si>
    <t>Valor de referencia consumo básico m3 Estrato 2</t>
  </si>
  <si>
    <t>Valor de Cargo Fijo</t>
  </si>
  <si>
    <t>Valor de referencia consumo básico m3</t>
  </si>
  <si>
    <t>Cargo por Consumo Estrato 1 Incluye Cargo Fijo</t>
  </si>
  <si>
    <t>Cargo por Consumo Complementario Estrato 1</t>
  </si>
  <si>
    <t>Promedio Consumo m3
Estrato 1</t>
  </si>
  <si>
    <t>Valor Promedio por Consumo 
Estrato 1</t>
  </si>
  <si>
    <t>Valor Total Factura Estrato 1</t>
  </si>
  <si>
    <t>Cargo por Consumo Estrato 2 Incluye Cargo Fijo</t>
  </si>
  <si>
    <t>Cargo por Consumo Complementario Estrato 2</t>
  </si>
  <si>
    <t>Promedio Consumo m3
Estrato 2</t>
  </si>
  <si>
    <t>Valor Promedio por Consumo 
Estrato 2</t>
  </si>
  <si>
    <t>Valor Total Factura Estrato 2</t>
  </si>
  <si>
    <t>Valor Cargo Fijo Estrato 3</t>
  </si>
  <si>
    <t>Valor Consumo m3 Estrato 3</t>
  </si>
  <si>
    <t>Promedio Consumo m3
Estrato 3</t>
  </si>
  <si>
    <t>Valor Consumo m3
Estrato 3</t>
  </si>
  <si>
    <t>Valor Total Factura Estrato 3</t>
  </si>
  <si>
    <t>Valor Cargo Fijo Estrato 4</t>
  </si>
  <si>
    <t>Valor Consumo m3 Estrato 4</t>
  </si>
  <si>
    <t>Promedio Consumo m3
Estrato 4</t>
  </si>
  <si>
    <t>Valor Consumo m3
Estrato 4</t>
  </si>
  <si>
    <t>Valor Total Factura Estrato 4</t>
  </si>
  <si>
    <t>Valor Cargo Fijo Estrato 5</t>
  </si>
  <si>
    <t>Valor Consumo m3 Estrato 5</t>
  </si>
  <si>
    <t>Promedio Consumo m3
Estrato 5</t>
  </si>
  <si>
    <t>Valor Consumo m3
Estrato 5</t>
  </si>
  <si>
    <t>Valor Total Factura Estrato 5</t>
  </si>
  <si>
    <t>Valor Cargo Fijo Estrato 6</t>
  </si>
  <si>
    <t>Valor Consumo m3 Estrato 6</t>
  </si>
  <si>
    <t>Promedio Consumo m3
Estrato 6</t>
  </si>
  <si>
    <t>Valor Consumo m3
Estrato 6</t>
  </si>
  <si>
    <t>Valor Total Factura Estrato 6</t>
  </si>
  <si>
    <t>Estrato 1</t>
  </si>
  <si>
    <t>Estrato 2</t>
  </si>
  <si>
    <t>Valor
Cargo Fijo</t>
  </si>
  <si>
    <t>Consumo de Subsistencia</t>
  </si>
  <si>
    <t>Básico</t>
  </si>
  <si>
    <t>Complementario</t>
  </si>
  <si>
    <t>Total</t>
  </si>
  <si>
    <t>Complemetario</t>
  </si>
  <si>
    <t>PROMEDIO CONSUMO M3</t>
  </si>
  <si>
    <t>E 1</t>
  </si>
  <si>
    <t>E 2</t>
  </si>
  <si>
    <t>E 3</t>
  </si>
  <si>
    <t>E 4</t>
  </si>
  <si>
    <t>E 5</t>
  </si>
  <si>
    <t>E 6</t>
  </si>
  <si>
    <t>Año 2016</t>
  </si>
  <si>
    <t>Año 2017</t>
  </si>
  <si>
    <t>Año 2018</t>
  </si>
  <si>
    <t>Año 2019</t>
  </si>
  <si>
    <t>Año 2020</t>
  </si>
  <si>
    <t>Año 2021</t>
  </si>
  <si>
    <t>Año 2022</t>
  </si>
  <si>
    <t>Año 2023</t>
  </si>
  <si>
    <t>Año 2024</t>
  </si>
  <si>
    <t>Año 2025</t>
  </si>
  <si>
    <t>PROMEDIO FACTURA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</si>
</sst>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8" formatCode="&quot;$&quot;\ #,##0.00;[Red]\-&quot;$&quot;\ #,##0.00"/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.00_-;\-&quot;$&quot;\ * #,##0.00_-;_-&quot;$&quot;\ * &quot;-&quot;_-;_-@_-"/>
    <numFmt numFmtId="165" formatCode="_-&quot;$&quot;\ * #,##0.0000_-;\-&quot;$&quot;\ * #,##0.0000_-;_-&quot;$&quot;\ * &quot;-&quot;_-;_-@_-"/>
    <numFmt numFmtId="166" formatCode="_-&quot;$&quot;\ * #,##0.0000_-;\-&quot;$&quot;\ * #,##0.0000_-;_-&quot;$&quot;\ * &quot;-&quot;????_-;_-@_-"/>
    <numFmt numFmtId="167" formatCode="#,##0.00\ &quot;€&quot;"/>
  </numFmts>
  <fonts count="1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indexed="8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sz val="11"/>
      <name val="Times New Roman"/>
      <family val="1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rgb="FF000000"/>
      <name val="Calibri"/>
    </font>
    <font>
      <b/>
      <sz val="10"/>
      <color rgb="FF000000"/>
      <name val="Times New Roman"/>
    </font>
    <font>
      <sz val="11"/>
      <color rgb="FFFF0000"/>
      <name val="Calibri"/>
      <family val="2"/>
      <scheme val="minor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1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/>
      <top style="medium">
        <color rgb="FF000000"/>
      </top>
      <bottom style="thin">
        <color indexed="64"/>
      </bottom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/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medium">
        <color rgb="FF000000"/>
      </right>
      <top/>
      <bottom/>
      <diagonal/>
    </border>
    <border>
      <left style="thin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2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90">
    <xf numFmtId="0" fontId="0" fillId="0" borderId="0" xfId="0"/>
    <xf numFmtId="0" fontId="0" fillId="2" borderId="0" xfId="0" applyFill="1"/>
    <xf numFmtId="0" fontId="0" fillId="3" borderId="0" xfId="0" applyFill="1"/>
    <xf numFmtId="0" fontId="0" fillId="2" borderId="0" xfId="0" applyFill="1" applyAlignment="1">
      <alignment horizontal="center"/>
    </xf>
    <xf numFmtId="0" fontId="4" fillId="5" borderId="6" xfId="0" applyFont="1" applyFill="1" applyBorder="1" applyAlignment="1">
      <alignment horizontal="center" vertical="center" wrapText="1"/>
    </xf>
    <xf numFmtId="4" fontId="3" fillId="5" borderId="0" xfId="1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4" fontId="3" fillId="0" borderId="0" xfId="1" applyNumberFormat="1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4" fontId="3" fillId="5" borderId="3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4" fontId="3" fillId="0" borderId="4" xfId="1" applyNumberFormat="1" applyFont="1" applyFill="1" applyBorder="1" applyAlignment="1">
      <alignment horizontal="center" vertical="center"/>
    </xf>
    <xf numFmtId="4" fontId="3" fillId="0" borderId="3" xfId="1" applyNumberFormat="1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 wrapText="1"/>
    </xf>
    <xf numFmtId="165" fontId="5" fillId="0" borderId="0" xfId="4" applyNumberFormat="1" applyFont="1" applyFill="1" applyBorder="1" applyAlignment="1">
      <alignment horizontal="center" vertical="center" wrapText="1"/>
    </xf>
    <xf numFmtId="164" fontId="5" fillId="5" borderId="4" xfId="4" applyNumberFormat="1" applyFont="1" applyFill="1" applyBorder="1" applyAlignment="1">
      <alignment horizontal="center" vertical="center" wrapText="1"/>
    </xf>
    <xf numFmtId="164" fontId="3" fillId="5" borderId="0" xfId="4" applyNumberFormat="1" applyFont="1" applyFill="1" applyBorder="1" applyAlignment="1">
      <alignment horizontal="center" vertical="center"/>
    </xf>
    <xf numFmtId="164" fontId="3" fillId="5" borderId="4" xfId="4" applyNumberFormat="1" applyFont="1" applyFill="1" applyBorder="1" applyAlignment="1">
      <alignment horizontal="center" vertical="center"/>
    </xf>
    <xf numFmtId="164" fontId="3" fillId="5" borderId="14" xfId="4" applyNumberFormat="1" applyFont="1" applyFill="1" applyBorder="1" applyAlignment="1">
      <alignment horizontal="center" vertical="center"/>
    </xf>
    <xf numFmtId="164" fontId="3" fillId="0" borderId="4" xfId="4" applyNumberFormat="1" applyFont="1" applyFill="1" applyBorder="1" applyAlignment="1">
      <alignment horizontal="center" vertical="center"/>
    </xf>
    <xf numFmtId="164" fontId="3" fillId="0" borderId="0" xfId="4" applyNumberFormat="1" applyFont="1" applyFill="1" applyBorder="1" applyAlignment="1">
      <alignment horizontal="center" vertical="center"/>
    </xf>
    <xf numFmtId="164" fontId="3" fillId="0" borderId="14" xfId="4" applyNumberFormat="1" applyFont="1" applyFill="1" applyBorder="1" applyAlignment="1">
      <alignment horizontal="center" vertical="center"/>
    </xf>
    <xf numFmtId="164" fontId="3" fillId="0" borderId="9" xfId="4" applyNumberFormat="1" applyFont="1" applyFill="1" applyBorder="1" applyAlignment="1">
      <alignment horizontal="center" vertical="center"/>
    </xf>
    <xf numFmtId="164" fontId="3" fillId="5" borderId="17" xfId="4" applyNumberFormat="1" applyFont="1" applyFill="1" applyBorder="1" applyAlignment="1">
      <alignment horizontal="center" vertical="center"/>
    </xf>
    <xf numFmtId="164" fontId="3" fillId="0" borderId="17" xfId="4" applyNumberFormat="1" applyFont="1" applyFill="1" applyBorder="1" applyAlignment="1">
      <alignment horizontal="center" vertical="center"/>
    </xf>
    <xf numFmtId="164" fontId="3" fillId="5" borderId="3" xfId="4" applyNumberFormat="1" applyFont="1" applyFill="1" applyBorder="1" applyAlignment="1">
      <alignment horizontal="center" vertical="center"/>
    </xf>
    <xf numFmtId="8" fontId="5" fillId="4" borderId="4" xfId="0" applyNumberFormat="1" applyFont="1" applyFill="1" applyBorder="1" applyAlignment="1">
      <alignment horizontal="center" vertical="center" wrapText="1"/>
    </xf>
    <xf numFmtId="164" fontId="5" fillId="0" borderId="4" xfId="4" applyNumberFormat="1" applyFont="1" applyFill="1" applyBorder="1" applyAlignment="1">
      <alignment horizontal="center" vertical="center" wrapText="1"/>
    </xf>
    <xf numFmtId="164" fontId="5" fillId="0" borderId="3" xfId="4" applyNumberFormat="1" applyFont="1" applyFill="1" applyBorder="1" applyAlignment="1">
      <alignment horizontal="center" vertical="center" wrapText="1"/>
    </xf>
    <xf numFmtId="164" fontId="5" fillId="5" borderId="18" xfId="4" applyNumberFormat="1" applyFont="1" applyFill="1" applyBorder="1" applyAlignment="1">
      <alignment horizontal="center" vertical="center" wrapText="1"/>
    </xf>
    <xf numFmtId="164" fontId="5" fillId="5" borderId="19" xfId="4" applyNumberFormat="1" applyFont="1" applyFill="1" applyBorder="1" applyAlignment="1">
      <alignment horizontal="center" vertical="center" wrapText="1"/>
    </xf>
    <xf numFmtId="44" fontId="3" fillId="5" borderId="14" xfId="5" applyFont="1" applyFill="1" applyBorder="1" applyAlignment="1">
      <alignment horizontal="center" vertical="center"/>
    </xf>
    <xf numFmtId="164" fontId="5" fillId="0" borderId="20" xfId="4" applyNumberFormat="1" applyFont="1" applyFill="1" applyBorder="1" applyAlignment="1">
      <alignment horizontal="center" vertical="center" wrapText="1"/>
    </xf>
    <xf numFmtId="164" fontId="5" fillId="0" borderId="0" xfId="4" applyNumberFormat="1" applyFont="1" applyFill="1" applyBorder="1" applyAlignment="1">
      <alignment horizontal="center" vertical="center" wrapText="1"/>
    </xf>
    <xf numFmtId="44" fontId="3" fillId="0" borderId="0" xfId="5" applyFont="1" applyFill="1" applyBorder="1" applyAlignment="1">
      <alignment horizontal="center" vertical="center"/>
    </xf>
    <xf numFmtId="8" fontId="6" fillId="4" borderId="4" xfId="0" applyNumberFormat="1" applyFont="1" applyFill="1" applyBorder="1" applyAlignment="1">
      <alignment horizontal="center" vertical="center" wrapText="1"/>
    </xf>
    <xf numFmtId="8" fontId="6" fillId="4" borderId="17" xfId="0" applyNumberFormat="1" applyFont="1" applyFill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/>
    </xf>
    <xf numFmtId="2" fontId="0" fillId="0" borderId="21" xfId="0" applyNumberFormat="1" applyBorder="1" applyAlignment="1">
      <alignment horizontal="center" vertical="center"/>
    </xf>
    <xf numFmtId="4" fontId="0" fillId="0" borderId="21" xfId="0" applyNumberFormat="1" applyBorder="1" applyAlignment="1">
      <alignment horizontal="center" vertical="center"/>
    </xf>
    <xf numFmtId="44" fontId="0" fillId="0" borderId="21" xfId="5" applyFont="1" applyBorder="1" applyAlignment="1">
      <alignment horizontal="center" vertical="center"/>
    </xf>
    <xf numFmtId="4" fontId="3" fillId="5" borderId="31" xfId="1" applyNumberFormat="1" applyFont="1" applyFill="1" applyBorder="1" applyAlignment="1">
      <alignment horizontal="center" vertical="center"/>
    </xf>
    <xf numFmtId="4" fontId="3" fillId="5" borderId="32" xfId="1" applyNumberFormat="1" applyFont="1" applyFill="1" applyBorder="1" applyAlignment="1">
      <alignment horizontal="center" vertical="center"/>
    </xf>
    <xf numFmtId="164" fontId="3" fillId="5" borderId="29" xfId="4" applyNumberFormat="1" applyFont="1" applyFill="1" applyBorder="1" applyAlignment="1">
      <alignment horizontal="center" vertical="center"/>
    </xf>
    <xf numFmtId="164" fontId="3" fillId="5" borderId="31" xfId="4" applyNumberFormat="1" applyFont="1" applyFill="1" applyBorder="1" applyAlignment="1">
      <alignment horizontal="center" vertical="center"/>
    </xf>
    <xf numFmtId="164" fontId="3" fillId="5" borderId="33" xfId="4" applyNumberFormat="1" applyFont="1" applyFill="1" applyBorder="1" applyAlignment="1">
      <alignment horizontal="center" vertical="center"/>
    </xf>
    <xf numFmtId="164" fontId="5" fillId="0" borderId="29" xfId="4" applyNumberFormat="1" applyFont="1" applyFill="1" applyBorder="1" applyAlignment="1">
      <alignment horizontal="center" vertical="center" wrapText="1"/>
    </xf>
    <xf numFmtId="164" fontId="5" fillId="0" borderId="32" xfId="4" applyNumberFormat="1" applyFont="1" applyFill="1" applyBorder="1" applyAlignment="1">
      <alignment horizontal="center" vertical="center" wrapText="1"/>
    </xf>
    <xf numFmtId="4" fontId="3" fillId="0" borderId="29" xfId="1" applyNumberFormat="1" applyFont="1" applyFill="1" applyBorder="1" applyAlignment="1">
      <alignment horizontal="center" vertical="center"/>
    </xf>
    <xf numFmtId="4" fontId="3" fillId="0" borderId="31" xfId="1" applyNumberFormat="1" applyFont="1" applyFill="1" applyBorder="1" applyAlignment="1">
      <alignment horizontal="center" vertical="center"/>
    </xf>
    <xf numFmtId="4" fontId="3" fillId="0" borderId="32" xfId="1" applyNumberFormat="1" applyFont="1" applyFill="1" applyBorder="1" applyAlignment="1">
      <alignment horizontal="center" vertical="center"/>
    </xf>
    <xf numFmtId="164" fontId="3" fillId="0" borderId="29" xfId="4" applyNumberFormat="1" applyFont="1" applyFill="1" applyBorder="1" applyAlignment="1">
      <alignment horizontal="center" vertical="center"/>
    </xf>
    <xf numFmtId="164" fontId="3" fillId="0" borderId="31" xfId="4" applyNumberFormat="1" applyFont="1" applyFill="1" applyBorder="1" applyAlignment="1">
      <alignment horizontal="center" vertical="center"/>
    </xf>
    <xf numFmtId="164" fontId="3" fillId="0" borderId="33" xfId="4" applyNumberFormat="1" applyFont="1" applyFill="1" applyBorder="1" applyAlignment="1">
      <alignment horizontal="center" vertical="center"/>
    </xf>
    <xf numFmtId="164" fontId="3" fillId="5" borderId="28" xfId="4" applyNumberFormat="1" applyFont="1" applyFill="1" applyBorder="1" applyAlignment="1">
      <alignment horizontal="center" vertical="center"/>
    </xf>
    <xf numFmtId="165" fontId="5" fillId="0" borderId="31" xfId="4" applyNumberFormat="1" applyFont="1" applyFill="1" applyBorder="1" applyAlignment="1">
      <alignment horizontal="center" vertical="center" wrapText="1"/>
    </xf>
    <xf numFmtId="164" fontId="3" fillId="0" borderId="34" xfId="4" applyNumberFormat="1" applyFont="1" applyFill="1" applyBorder="1" applyAlignment="1">
      <alignment horizontal="center" vertical="center"/>
    </xf>
    <xf numFmtId="164" fontId="3" fillId="0" borderId="28" xfId="4" applyNumberFormat="1" applyFont="1" applyFill="1" applyBorder="1" applyAlignment="1">
      <alignment horizontal="center" vertical="center"/>
    </xf>
    <xf numFmtId="164" fontId="5" fillId="5" borderId="29" xfId="4" applyNumberFormat="1" applyFont="1" applyFill="1" applyBorder="1" applyAlignment="1">
      <alignment horizontal="center" vertical="center" wrapText="1"/>
    </xf>
    <xf numFmtId="164" fontId="5" fillId="5" borderId="35" xfId="4" applyNumberFormat="1" applyFont="1" applyFill="1" applyBorder="1" applyAlignment="1">
      <alignment horizontal="center" vertical="center" wrapText="1"/>
    </xf>
    <xf numFmtId="44" fontId="3" fillId="5" borderId="33" xfId="5" applyFont="1" applyFill="1" applyBorder="1" applyAlignment="1">
      <alignment horizontal="center" vertical="center"/>
    </xf>
    <xf numFmtId="164" fontId="3" fillId="5" borderId="32" xfId="4" applyNumberFormat="1" applyFont="1" applyFill="1" applyBorder="1" applyAlignment="1">
      <alignment horizontal="center" vertical="center"/>
    </xf>
    <xf numFmtId="164" fontId="5" fillId="0" borderId="31" xfId="4" applyNumberFormat="1" applyFont="1" applyFill="1" applyBorder="1" applyAlignment="1">
      <alignment horizontal="center" vertical="center" wrapText="1"/>
    </xf>
    <xf numFmtId="44" fontId="3" fillId="0" borderId="31" xfId="5" applyFont="1" applyFill="1" applyBorder="1" applyAlignment="1">
      <alignment horizontal="center" vertical="center"/>
    </xf>
    <xf numFmtId="0" fontId="8" fillId="3" borderId="0" xfId="0" applyFont="1" applyFill="1"/>
    <xf numFmtId="0" fontId="9" fillId="3" borderId="36" xfId="0" applyFont="1" applyFill="1" applyBorder="1" applyAlignment="1">
      <alignment vertical="center"/>
    </xf>
    <xf numFmtId="0" fontId="8" fillId="3" borderId="36" xfId="0" applyFont="1" applyFill="1" applyBorder="1"/>
    <xf numFmtId="167" fontId="0" fillId="0" borderId="0" xfId="0" applyNumberFormat="1" applyAlignment="1">
      <alignment horizontal="center"/>
    </xf>
    <xf numFmtId="167" fontId="8" fillId="3" borderId="0" xfId="0" applyNumberFormat="1" applyFont="1" applyFill="1"/>
    <xf numFmtId="167" fontId="0" fillId="2" borderId="0" xfId="0" applyNumberFormat="1" applyFill="1"/>
    <xf numFmtId="167" fontId="0" fillId="2" borderId="0" xfId="0" applyNumberFormat="1" applyFill="1" applyAlignment="1">
      <alignment horizontal="center"/>
    </xf>
    <xf numFmtId="164" fontId="3" fillId="0" borderId="52" xfId="4" applyNumberFormat="1" applyFont="1" applyFill="1" applyBorder="1" applyAlignment="1">
      <alignment horizontal="center" vertical="center"/>
    </xf>
    <xf numFmtId="8" fontId="6" fillId="4" borderId="29" xfId="0" applyNumberFormat="1" applyFont="1" applyFill="1" applyBorder="1" applyAlignment="1">
      <alignment horizontal="center" vertical="center" wrapText="1"/>
    </xf>
    <xf numFmtId="164" fontId="3" fillId="0" borderId="53" xfId="4" applyNumberFormat="1" applyFont="1" applyFill="1" applyBorder="1" applyAlignment="1">
      <alignment horizontal="center" vertical="center"/>
    </xf>
    <xf numFmtId="167" fontId="4" fillId="0" borderId="54" xfId="0" applyNumberFormat="1" applyFont="1" applyBorder="1" applyAlignment="1">
      <alignment horizontal="center" vertical="center" wrapText="1"/>
    </xf>
    <xf numFmtId="167" fontId="11" fillId="0" borderId="54" xfId="0" applyNumberFormat="1" applyFont="1" applyBorder="1" applyAlignment="1">
      <alignment horizontal="center" vertical="center" wrapText="1"/>
    </xf>
    <xf numFmtId="164" fontId="5" fillId="0" borderId="20" xfId="4" applyNumberFormat="1" applyFont="1" applyBorder="1" applyAlignment="1">
      <alignment horizontal="center" vertical="center" wrapText="1"/>
    </xf>
    <xf numFmtId="0" fontId="10" fillId="3" borderId="0" xfId="0" applyFont="1" applyFill="1" applyAlignment="1">
      <alignment horizontal="left" vertical="center"/>
    </xf>
    <xf numFmtId="165" fontId="5" fillId="0" borderId="0" xfId="4" applyNumberFormat="1" applyFont="1" applyAlignment="1">
      <alignment horizontal="center" vertical="center" wrapText="1"/>
    </xf>
    <xf numFmtId="8" fontId="6" fillId="4" borderId="0" xfId="0" applyNumberFormat="1" applyFont="1" applyFill="1" applyAlignment="1">
      <alignment horizontal="center" vertical="center" wrapText="1"/>
    </xf>
    <xf numFmtId="17" fontId="5" fillId="3" borderId="26" xfId="0" applyNumberFormat="1" applyFont="1" applyFill="1" applyBorder="1" applyAlignment="1">
      <alignment horizontal="center" vertical="center" wrapText="1"/>
    </xf>
    <xf numFmtId="8" fontId="6" fillId="4" borderId="22" xfId="0" applyNumberFormat="1" applyFont="1" applyFill="1" applyBorder="1" applyAlignment="1">
      <alignment horizontal="center" vertical="center" wrapText="1"/>
    </xf>
    <xf numFmtId="8" fontId="6" fillId="4" borderId="23" xfId="0" applyNumberFormat="1" applyFont="1" applyFill="1" applyBorder="1" applyAlignment="1">
      <alignment horizontal="center" vertical="center" wrapText="1"/>
    </xf>
    <xf numFmtId="8" fontId="6" fillId="4" borderId="26" xfId="0" applyNumberFormat="1" applyFont="1" applyFill="1" applyBorder="1" applyAlignment="1">
      <alignment horizontal="center" vertical="center" wrapText="1"/>
    </xf>
    <xf numFmtId="8" fontId="6" fillId="4" borderId="56" xfId="0" applyNumberFormat="1" applyFont="1" applyFill="1" applyBorder="1" applyAlignment="1">
      <alignment horizontal="center" vertical="center" wrapText="1"/>
    </xf>
    <xf numFmtId="8" fontId="6" fillId="4" borderId="30" xfId="0" applyNumberFormat="1" applyFont="1" applyFill="1" applyBorder="1" applyAlignment="1">
      <alignment horizontal="center" vertical="center" wrapText="1"/>
    </xf>
    <xf numFmtId="8" fontId="6" fillId="4" borderId="57" xfId="0" applyNumberFormat="1" applyFont="1" applyFill="1" applyBorder="1" applyAlignment="1">
      <alignment horizontal="center" vertical="center" wrapText="1"/>
    </xf>
    <xf numFmtId="17" fontId="5" fillId="3" borderId="30" xfId="0" applyNumberFormat="1" applyFont="1" applyFill="1" applyBorder="1" applyAlignment="1">
      <alignment horizontal="center" vertical="center" wrapText="1"/>
    </xf>
    <xf numFmtId="8" fontId="6" fillId="4" borderId="31" xfId="0" applyNumberFormat="1" applyFont="1" applyFill="1" applyBorder="1" applyAlignment="1">
      <alignment horizontal="center" vertical="center" wrapText="1"/>
    </xf>
    <xf numFmtId="167" fontId="4" fillId="0" borderId="58" xfId="0" applyNumberFormat="1" applyFont="1" applyBorder="1" applyAlignment="1">
      <alignment horizontal="center" vertical="center" wrapText="1"/>
    </xf>
    <xf numFmtId="167" fontId="4" fillId="0" borderId="59" xfId="0" applyNumberFormat="1" applyFont="1" applyBorder="1" applyAlignment="1">
      <alignment horizontal="center" vertical="center" wrapText="1"/>
    </xf>
    <xf numFmtId="164" fontId="5" fillId="5" borderId="27" xfId="4" applyNumberFormat="1" applyFont="1" applyFill="1" applyBorder="1" applyAlignment="1">
      <alignment vertical="center" wrapText="1"/>
    </xf>
    <xf numFmtId="164" fontId="5" fillId="5" borderId="55" xfId="4" applyNumberFormat="1" applyFont="1" applyFill="1" applyBorder="1" applyAlignment="1">
      <alignment vertical="center" wrapText="1"/>
    </xf>
    <xf numFmtId="164" fontId="5" fillId="0" borderId="64" xfId="4" applyNumberFormat="1" applyFont="1" applyBorder="1" applyAlignment="1">
      <alignment horizontal="center" vertical="center" wrapText="1"/>
    </xf>
    <xf numFmtId="4" fontId="3" fillId="0" borderId="60" xfId="1" applyNumberFormat="1" applyFont="1" applyFill="1" applyBorder="1" applyAlignment="1">
      <alignment horizontal="center" vertical="center"/>
    </xf>
    <xf numFmtId="4" fontId="3" fillId="0" borderId="61" xfId="1" applyNumberFormat="1" applyFont="1" applyFill="1" applyBorder="1" applyAlignment="1">
      <alignment horizontal="center" vertical="center"/>
    </xf>
    <xf numFmtId="4" fontId="3" fillId="0" borderId="62" xfId="1" applyNumberFormat="1" applyFont="1" applyFill="1" applyBorder="1" applyAlignment="1">
      <alignment horizontal="center" vertical="center"/>
    </xf>
    <xf numFmtId="4" fontId="3" fillId="0" borderId="63" xfId="1" applyNumberFormat="1" applyFont="1" applyFill="1" applyBorder="1" applyAlignment="1">
      <alignment horizontal="center" vertical="center"/>
    </xf>
    <xf numFmtId="164" fontId="5" fillId="6" borderId="67" xfId="4" applyNumberFormat="1" applyFont="1" applyFill="1" applyBorder="1" applyAlignment="1">
      <alignment vertical="center" wrapText="1"/>
    </xf>
    <xf numFmtId="164" fontId="5" fillId="6" borderId="68" xfId="4" applyNumberFormat="1" applyFont="1" applyFill="1" applyBorder="1" applyAlignment="1">
      <alignment vertical="center" wrapText="1"/>
    </xf>
    <xf numFmtId="164" fontId="5" fillId="5" borderId="0" xfId="4" applyNumberFormat="1" applyFont="1" applyFill="1" applyBorder="1" applyAlignment="1">
      <alignment vertical="center" wrapText="1"/>
    </xf>
    <xf numFmtId="164" fontId="5" fillId="5" borderId="0" xfId="4" applyNumberFormat="1" applyFont="1" applyFill="1" applyBorder="1" applyAlignment="1">
      <alignment vertical="center"/>
    </xf>
    <xf numFmtId="164" fontId="5" fillId="5" borderId="31" xfId="4" applyNumberFormat="1" applyFont="1" applyFill="1" applyBorder="1" applyAlignment="1">
      <alignment vertical="center" wrapText="1"/>
    </xf>
    <xf numFmtId="4" fontId="3" fillId="5" borderId="60" xfId="1" applyNumberFormat="1" applyFont="1" applyFill="1" applyBorder="1" applyAlignment="1">
      <alignment horizontal="center" vertical="center"/>
    </xf>
    <xf numFmtId="4" fontId="3" fillId="5" borderId="61" xfId="1" applyNumberFormat="1" applyFont="1" applyFill="1" applyBorder="1" applyAlignment="1">
      <alignment horizontal="center" vertical="center"/>
    </xf>
    <xf numFmtId="4" fontId="3" fillId="5" borderId="62" xfId="1" applyNumberFormat="1" applyFont="1" applyFill="1" applyBorder="1" applyAlignment="1">
      <alignment horizontal="center" vertical="center"/>
    </xf>
    <xf numFmtId="4" fontId="3" fillId="5" borderId="63" xfId="1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0" xfId="0" applyFont="1"/>
    <xf numFmtId="164" fontId="14" fillId="5" borderId="4" xfId="4" applyNumberFormat="1" applyFont="1" applyFill="1" applyBorder="1" applyAlignment="1">
      <alignment horizontal="center" vertical="center"/>
    </xf>
    <xf numFmtId="164" fontId="14" fillId="5" borderId="29" xfId="4" applyNumberFormat="1" applyFont="1" applyFill="1" applyBorder="1" applyAlignment="1">
      <alignment horizontal="center" vertical="center"/>
    </xf>
    <xf numFmtId="0" fontId="12" fillId="2" borderId="0" xfId="0" applyFont="1" applyFill="1"/>
    <xf numFmtId="0" fontId="12" fillId="2" borderId="0" xfId="0" applyFont="1" applyFill="1" applyAlignment="1">
      <alignment horizontal="center"/>
    </xf>
    <xf numFmtId="164" fontId="14" fillId="5" borderId="62" xfId="4" applyNumberFormat="1" applyFont="1" applyFill="1" applyBorder="1" applyAlignment="1">
      <alignment horizontal="center" vertical="center"/>
    </xf>
    <xf numFmtId="164" fontId="14" fillId="5" borderId="63" xfId="4" applyNumberFormat="1" applyFont="1" applyFill="1" applyBorder="1" applyAlignment="1">
      <alignment horizontal="center" vertical="center"/>
    </xf>
    <xf numFmtId="0" fontId="15" fillId="3" borderId="36" xfId="0" applyFont="1" applyFill="1" applyBorder="1"/>
    <xf numFmtId="0" fontId="15" fillId="3" borderId="0" xfId="0" applyFont="1" applyFill="1"/>
    <xf numFmtId="164" fontId="14" fillId="6" borderId="66" xfId="4" applyNumberFormat="1" applyFont="1" applyFill="1" applyBorder="1" applyAlignment="1">
      <alignment vertical="center" wrapText="1"/>
    </xf>
    <xf numFmtId="164" fontId="14" fillId="6" borderId="67" xfId="4" applyNumberFormat="1" applyFont="1" applyFill="1" applyBorder="1" applyAlignment="1">
      <alignment vertical="center" wrapText="1"/>
    </xf>
    <xf numFmtId="164" fontId="14" fillId="6" borderId="68" xfId="4" applyNumberFormat="1" applyFont="1" applyFill="1" applyBorder="1" applyAlignment="1">
      <alignment vertical="center" wrapText="1"/>
    </xf>
    <xf numFmtId="166" fontId="12" fillId="2" borderId="0" xfId="0" applyNumberFormat="1" applyFont="1" applyFill="1"/>
    <xf numFmtId="0" fontId="12" fillId="2" borderId="21" xfId="0" applyFont="1" applyFill="1" applyBorder="1" applyAlignment="1">
      <alignment horizontal="center"/>
    </xf>
    <xf numFmtId="0" fontId="16" fillId="0" borderId="21" xfId="0" applyFont="1" applyBorder="1" applyAlignment="1">
      <alignment horizontal="center" vertical="center"/>
    </xf>
    <xf numFmtId="2" fontId="12" fillId="0" borderId="21" xfId="0" applyNumberFormat="1" applyFont="1" applyBorder="1" applyAlignment="1">
      <alignment horizontal="center" vertical="center"/>
    </xf>
    <xf numFmtId="4" fontId="12" fillId="0" borderId="21" xfId="0" applyNumberFormat="1" applyFont="1" applyBorder="1" applyAlignment="1">
      <alignment horizontal="center" vertical="center"/>
    </xf>
    <xf numFmtId="4" fontId="12" fillId="0" borderId="21" xfId="0" applyNumberFormat="1" applyFont="1" applyBorder="1" applyAlignment="1">
      <alignment horizontal="center" vertical="center" wrapText="1"/>
    </xf>
    <xf numFmtId="44" fontId="12" fillId="0" borderId="69" xfId="5" applyFont="1" applyBorder="1" applyAlignment="1">
      <alignment horizontal="center" vertical="center"/>
    </xf>
    <xf numFmtId="0" fontId="16" fillId="0" borderId="70" xfId="0" applyFont="1" applyBorder="1" applyAlignment="1">
      <alignment horizontal="center" vertical="center"/>
    </xf>
    <xf numFmtId="44" fontId="0" fillId="0" borderId="71" xfId="5" applyFont="1" applyBorder="1" applyAlignment="1">
      <alignment horizontal="center" vertical="center"/>
    </xf>
    <xf numFmtId="0" fontId="16" fillId="0" borderId="72" xfId="0" applyFont="1" applyBorder="1" applyAlignment="1">
      <alignment horizontal="center" vertical="center"/>
    </xf>
    <xf numFmtId="44" fontId="0" fillId="0" borderId="71" xfId="5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5" borderId="41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38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46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13" fillId="5" borderId="38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47" xfId="0" applyFont="1" applyFill="1" applyBorder="1" applyAlignment="1">
      <alignment horizontal="center" vertical="center" wrapText="1"/>
    </xf>
    <xf numFmtId="0" fontId="13" fillId="5" borderId="15" xfId="0" applyFont="1" applyFill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5" borderId="39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2" borderId="50" xfId="0" applyFont="1" applyFill="1" applyBorder="1" applyAlignment="1">
      <alignment horizontal="center" vertical="center" wrapText="1"/>
    </xf>
    <xf numFmtId="0" fontId="4" fillId="2" borderId="64" xfId="0" applyFont="1" applyFill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3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65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5" borderId="44" xfId="0" applyFont="1" applyFill="1" applyBorder="1" applyAlignment="1">
      <alignment horizontal="center" vertical="center" wrapText="1"/>
    </xf>
    <xf numFmtId="0" fontId="4" fillId="5" borderId="45" xfId="0" applyFont="1" applyFill="1" applyBorder="1" applyAlignment="1">
      <alignment horizontal="center" vertical="center" wrapText="1"/>
    </xf>
    <xf numFmtId="0" fontId="4" fillId="3" borderId="4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13" fillId="3" borderId="38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 wrapText="1"/>
    </xf>
    <xf numFmtId="0" fontId="4" fillId="5" borderId="25" xfId="0" applyFont="1" applyFill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13" fillId="3" borderId="41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4" fillId="5" borderId="42" xfId="0" applyFont="1" applyFill="1" applyBorder="1" applyAlignment="1">
      <alignment horizontal="center" vertical="center" wrapText="1"/>
    </xf>
    <xf numFmtId="0" fontId="4" fillId="5" borderId="43" xfId="0" applyFont="1" applyFill="1" applyBorder="1" applyAlignment="1">
      <alignment horizontal="center" vertical="center" wrapText="1"/>
    </xf>
    <xf numFmtId="167" fontId="4" fillId="3" borderId="38" xfId="0" applyNumberFormat="1" applyFont="1" applyFill="1" applyBorder="1" applyAlignment="1">
      <alignment horizontal="center" vertical="center" wrapText="1"/>
    </xf>
    <xf numFmtId="167" fontId="4" fillId="3" borderId="39" xfId="0" applyNumberFormat="1" applyFont="1" applyFill="1" applyBorder="1" applyAlignment="1">
      <alignment horizontal="center" vertical="center" wrapText="1"/>
    </xf>
    <xf numFmtId="167" fontId="4" fillId="3" borderId="40" xfId="0" applyNumberFormat="1" applyFont="1" applyFill="1" applyBorder="1" applyAlignment="1">
      <alignment horizontal="center" vertical="center" wrapText="1"/>
    </xf>
  </cellXfs>
  <cellStyles count="6">
    <cellStyle name="Millares" xfId="1" builtinId="3"/>
    <cellStyle name="Millares 2" xfId="3"/>
    <cellStyle name="Moneda" xfId="5" builtinId="4"/>
    <cellStyle name="Moneda [0]" xfId="4" builtinId="7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328"/>
  <sheetViews>
    <sheetView tabSelected="1" workbookViewId="0">
      <selection activeCell="A44" sqref="A44"/>
    </sheetView>
  </sheetViews>
  <sheetFormatPr baseColWidth="10" defaultColWidth="11.5703125" defaultRowHeight="15" x14ac:dyDescent="0.25"/>
  <cols>
    <col min="1" max="1" width="16.42578125" style="3" customWidth="1"/>
    <col min="2" max="5" width="16.42578125" style="73" customWidth="1"/>
    <col min="6" max="7" width="16.42578125" style="3" customWidth="1"/>
    <col min="8" max="9" width="16.42578125" style="115" customWidth="1"/>
    <col min="10" max="17" width="16.42578125" style="3" customWidth="1"/>
    <col min="18" max="18" width="19" style="3" customWidth="1"/>
    <col min="19" max="26" width="16.42578125" style="11" customWidth="1"/>
    <col min="27" max="27" width="18.42578125" style="11" customWidth="1"/>
    <col min="28" max="29" width="16.42578125" style="115" customWidth="1"/>
    <col min="30" max="31" width="16.42578125" style="3" customWidth="1"/>
    <col min="32" max="32" width="19" style="3" customWidth="1"/>
    <col min="33" max="34" width="15" style="11" customWidth="1"/>
    <col min="35" max="35" width="16.42578125" style="11" customWidth="1"/>
    <col min="36" max="37" width="16.7109375" style="11" customWidth="1"/>
    <col min="38" max="41" width="16.42578125" style="3" customWidth="1"/>
    <col min="42" max="42" width="19" style="3" customWidth="1"/>
    <col min="43" max="47" width="16.42578125" style="11" customWidth="1"/>
    <col min="48" max="16384" width="11.5703125" style="1"/>
  </cols>
  <sheetData>
    <row r="1" spans="1:49" x14ac:dyDescent="0.25">
      <c r="A1" s="11"/>
      <c r="B1" s="70"/>
      <c r="C1" s="70"/>
      <c r="D1" s="70"/>
      <c r="E1" s="70"/>
      <c r="F1" s="11"/>
      <c r="G1" s="11"/>
      <c r="H1" s="110"/>
      <c r="I1" s="110"/>
      <c r="J1" s="11"/>
      <c r="K1" s="11"/>
      <c r="L1" s="11"/>
      <c r="M1" s="11"/>
      <c r="N1" s="11"/>
      <c r="O1" s="11"/>
      <c r="P1" s="11"/>
      <c r="Q1" s="11"/>
      <c r="R1" s="11"/>
      <c r="AB1" s="110"/>
      <c r="AC1" s="110"/>
      <c r="AD1" s="11"/>
      <c r="AE1" s="11"/>
      <c r="AF1" s="11"/>
      <c r="AL1" s="11"/>
      <c r="AM1" s="11"/>
      <c r="AN1" s="11"/>
      <c r="AO1" s="11"/>
      <c r="AP1" s="11"/>
    </row>
    <row r="2" spans="1:49" x14ac:dyDescent="0.25">
      <c r="A2" s="67"/>
      <c r="B2" s="71"/>
      <c r="C2" s="71"/>
      <c r="D2" s="71"/>
      <c r="E2" s="71"/>
      <c r="F2" s="68" t="s">
        <v>0</v>
      </c>
      <c r="G2" s="69"/>
      <c r="H2" s="118"/>
      <c r="I2" s="118"/>
      <c r="J2" s="69"/>
      <c r="K2" s="69"/>
      <c r="L2" s="69"/>
      <c r="M2" s="69"/>
      <c r="N2" s="69"/>
      <c r="O2" s="69"/>
      <c r="P2" s="69"/>
      <c r="Q2" s="69"/>
      <c r="R2" s="2"/>
      <c r="S2" s="2"/>
      <c r="T2" s="2"/>
      <c r="U2"/>
      <c r="V2"/>
      <c r="W2"/>
      <c r="X2"/>
      <c r="Y2"/>
      <c r="Z2"/>
      <c r="AA2"/>
      <c r="AB2" s="111"/>
      <c r="AC2" s="111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</row>
    <row r="3" spans="1:49" x14ac:dyDescent="0.25">
      <c r="A3" s="67"/>
      <c r="B3" s="71"/>
      <c r="C3" s="71"/>
      <c r="D3" s="71"/>
      <c r="E3" s="71"/>
      <c r="F3" s="80" t="s">
        <v>1</v>
      </c>
      <c r="G3" s="67"/>
      <c r="H3" s="119"/>
      <c r="I3" s="119"/>
      <c r="J3" s="67"/>
      <c r="K3" s="67"/>
      <c r="L3" s="67"/>
      <c r="M3" s="67"/>
      <c r="N3" s="67"/>
      <c r="O3" s="67"/>
      <c r="P3" s="67"/>
      <c r="Q3" s="67"/>
      <c r="R3" s="2"/>
      <c r="S3" s="2"/>
      <c r="T3" s="2"/>
      <c r="U3"/>
      <c r="V3"/>
      <c r="W3"/>
      <c r="X3"/>
      <c r="Y3"/>
      <c r="Z3"/>
      <c r="AA3"/>
      <c r="AB3" s="111"/>
      <c r="AC3" s="111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</row>
    <row r="4" spans="1:49" x14ac:dyDescent="0.25">
      <c r="A4" s="11"/>
      <c r="B4" s="70"/>
      <c r="C4" s="70"/>
      <c r="D4" s="70"/>
      <c r="E4" s="70"/>
      <c r="F4" s="11"/>
      <c r="G4" s="11"/>
      <c r="H4" s="110"/>
      <c r="I4" s="110"/>
      <c r="J4" s="11"/>
      <c r="K4" s="11"/>
      <c r="L4" s="11"/>
      <c r="M4" s="11"/>
      <c r="N4" s="11"/>
      <c r="O4" s="11"/>
      <c r="P4" s="11"/>
      <c r="Q4" s="11"/>
      <c r="R4" s="11"/>
      <c r="AB4" s="110"/>
      <c r="AC4" s="110"/>
      <c r="AD4" s="11"/>
      <c r="AE4" s="11"/>
      <c r="AF4" s="11"/>
      <c r="AL4" s="11"/>
      <c r="AM4" s="11"/>
      <c r="AN4" s="11"/>
      <c r="AO4" s="11"/>
      <c r="AP4" s="11"/>
    </row>
    <row r="5" spans="1:49" ht="34.5" customHeight="1" x14ac:dyDescent="0.25">
      <c r="A5" s="181" t="s">
        <v>2</v>
      </c>
      <c r="B5" s="187" t="s">
        <v>3</v>
      </c>
      <c r="C5" s="188"/>
      <c r="D5" s="188"/>
      <c r="E5" s="189"/>
      <c r="F5" s="171" t="s">
        <v>4</v>
      </c>
      <c r="G5" s="171" t="s">
        <v>5</v>
      </c>
      <c r="H5" s="183" t="s">
        <v>6</v>
      </c>
      <c r="I5" s="176" t="s">
        <v>7</v>
      </c>
      <c r="J5" s="174" t="s">
        <v>8</v>
      </c>
      <c r="K5" s="178" t="s">
        <v>9</v>
      </c>
      <c r="L5" s="185" t="s">
        <v>10</v>
      </c>
      <c r="M5" s="185"/>
      <c r="N5" s="185"/>
      <c r="O5" s="186"/>
      <c r="P5" s="169" t="s">
        <v>11</v>
      </c>
      <c r="Q5" s="170"/>
      <c r="R5" s="142" t="s">
        <v>12</v>
      </c>
      <c r="S5" s="134" t="s">
        <v>13</v>
      </c>
      <c r="T5" s="136" t="s">
        <v>14</v>
      </c>
      <c r="U5" s="148" t="s">
        <v>15</v>
      </c>
      <c r="V5" s="149"/>
      <c r="W5" s="149"/>
      <c r="X5" s="150"/>
      <c r="Y5" s="148" t="s">
        <v>16</v>
      </c>
      <c r="Z5" s="151"/>
      <c r="AA5" s="152" t="s">
        <v>17</v>
      </c>
      <c r="AB5" s="144" t="s">
        <v>18</v>
      </c>
      <c r="AC5" s="146" t="s">
        <v>19</v>
      </c>
      <c r="AD5" s="154" t="s">
        <v>20</v>
      </c>
      <c r="AE5" s="142" t="s">
        <v>21</v>
      </c>
      <c r="AF5" s="138" t="s">
        <v>22</v>
      </c>
      <c r="AG5" s="160" t="s">
        <v>23</v>
      </c>
      <c r="AH5" s="167" t="s">
        <v>24</v>
      </c>
      <c r="AI5" s="136" t="s">
        <v>25</v>
      </c>
      <c r="AJ5" s="162" t="s">
        <v>26</v>
      </c>
      <c r="AK5" s="134" t="s">
        <v>27</v>
      </c>
      <c r="AL5" s="138" t="s">
        <v>28</v>
      </c>
      <c r="AM5" s="138" t="s">
        <v>29</v>
      </c>
      <c r="AN5" s="140" t="s">
        <v>30</v>
      </c>
      <c r="AO5" s="138" t="s">
        <v>31</v>
      </c>
      <c r="AP5" s="154" t="s">
        <v>32</v>
      </c>
      <c r="AQ5" s="164" t="s">
        <v>33</v>
      </c>
      <c r="AR5" s="134" t="s">
        <v>34</v>
      </c>
      <c r="AS5" s="156" t="s">
        <v>35</v>
      </c>
      <c r="AT5" s="156" t="s">
        <v>36</v>
      </c>
      <c r="AU5" s="158" t="s">
        <v>37</v>
      </c>
    </row>
    <row r="6" spans="1:49" ht="34.5" customHeight="1" x14ac:dyDescent="0.25">
      <c r="A6" s="182"/>
      <c r="B6" s="92" t="s">
        <v>38</v>
      </c>
      <c r="C6" s="93" t="s">
        <v>39</v>
      </c>
      <c r="D6" s="77" t="s">
        <v>40</v>
      </c>
      <c r="E6" s="78" t="s">
        <v>7</v>
      </c>
      <c r="F6" s="172"/>
      <c r="G6" s="173"/>
      <c r="H6" s="184"/>
      <c r="I6" s="177"/>
      <c r="J6" s="175"/>
      <c r="K6" s="179"/>
      <c r="L6" s="16" t="s">
        <v>41</v>
      </c>
      <c r="M6" s="4" t="s">
        <v>42</v>
      </c>
      <c r="N6" s="4" t="s">
        <v>43</v>
      </c>
      <c r="O6" s="9" t="s">
        <v>44</v>
      </c>
      <c r="P6" s="8" t="s">
        <v>42</v>
      </c>
      <c r="Q6" s="4" t="s">
        <v>45</v>
      </c>
      <c r="R6" s="143"/>
      <c r="S6" s="135"/>
      <c r="T6" s="137"/>
      <c r="U6" s="12" t="s">
        <v>41</v>
      </c>
      <c r="V6" s="6" t="s">
        <v>42</v>
      </c>
      <c r="W6" s="6" t="s">
        <v>43</v>
      </c>
      <c r="X6" s="13" t="s">
        <v>44</v>
      </c>
      <c r="Y6" s="12" t="s">
        <v>42</v>
      </c>
      <c r="Z6" s="6" t="s">
        <v>45</v>
      </c>
      <c r="AA6" s="153"/>
      <c r="AB6" s="145"/>
      <c r="AC6" s="147"/>
      <c r="AD6" s="155"/>
      <c r="AE6" s="143"/>
      <c r="AF6" s="139"/>
      <c r="AG6" s="161"/>
      <c r="AH6" s="168"/>
      <c r="AI6" s="137"/>
      <c r="AJ6" s="163"/>
      <c r="AK6" s="135"/>
      <c r="AL6" s="139"/>
      <c r="AM6" s="139"/>
      <c r="AN6" s="141"/>
      <c r="AO6" s="139"/>
      <c r="AP6" s="155"/>
      <c r="AQ6" s="165"/>
      <c r="AR6" s="166"/>
      <c r="AS6" s="157"/>
      <c r="AT6" s="157"/>
      <c r="AU6" s="159"/>
      <c r="AW6" s="2"/>
    </row>
    <row r="7" spans="1:49" ht="14.25" customHeight="1" x14ac:dyDescent="0.25">
      <c r="A7" s="83">
        <v>42370</v>
      </c>
      <c r="B7" s="84"/>
      <c r="C7" s="85"/>
      <c r="D7" s="82"/>
      <c r="E7" s="38"/>
      <c r="F7" s="39"/>
      <c r="G7" s="29"/>
      <c r="H7" s="120">
        <f t="shared" ref="H7:H54" si="0">AB7</f>
        <v>2813</v>
      </c>
      <c r="I7" s="120">
        <f t="shared" ref="I7:I54" si="1">K7</f>
        <v>1549.07</v>
      </c>
      <c r="J7" s="103">
        <v>703.11</v>
      </c>
      <c r="K7" s="94">
        <f t="shared" ref="K7:K54" si="2">T7</f>
        <v>1549.07</v>
      </c>
      <c r="L7" s="5">
        <v>20</v>
      </c>
      <c r="M7" s="106">
        <f t="shared" ref="M7:M32" si="3">+O7-N7</f>
        <v>19.18</v>
      </c>
      <c r="N7" s="108">
        <f t="shared" ref="N7:N31" si="4">+IF(O7&lt;=L7,0,(O7-L7))</f>
        <v>0</v>
      </c>
      <c r="O7" s="5">
        <v>19.18</v>
      </c>
      <c r="P7" s="20">
        <f t="shared" ref="P7:P31" si="5">+M7*J7</f>
        <v>13485.649799999999</v>
      </c>
      <c r="Q7" s="19">
        <f t="shared" ref="Q7:Q31" si="6">+N7*K7</f>
        <v>0</v>
      </c>
      <c r="R7" s="21">
        <f t="shared" ref="R7:R33" si="7">+Q7+P7</f>
        <v>13485.649799999999</v>
      </c>
      <c r="S7" s="30">
        <v>888.12</v>
      </c>
      <c r="T7" s="31">
        <f t="shared" ref="T7:T54" si="8">AC7</f>
        <v>1549.07</v>
      </c>
      <c r="U7" s="14">
        <v>20</v>
      </c>
      <c r="V7" s="97">
        <f t="shared" ref="V7:V43" si="9">+X7-W7</f>
        <v>15.95</v>
      </c>
      <c r="W7" s="99">
        <f t="shared" ref="W7:W45" si="10">+IF(X7&lt;=U7,0,(X7-U7))</f>
        <v>0</v>
      </c>
      <c r="X7" s="7">
        <v>15.95</v>
      </c>
      <c r="Y7" s="22">
        <f t="shared" ref="Y7:Y44" si="11">+V7*S7</f>
        <v>14165.513999999999</v>
      </c>
      <c r="Z7" s="23">
        <f t="shared" ref="Z7:Z44" si="12">+W7*T7</f>
        <v>0</v>
      </c>
      <c r="AA7" s="24">
        <f t="shared" ref="AA7:AA44" si="13">+Z7+Y7</f>
        <v>14165.513999999999</v>
      </c>
      <c r="AB7" s="112">
        <v>2813</v>
      </c>
      <c r="AC7" s="116">
        <v>1549.07</v>
      </c>
      <c r="AD7" s="5">
        <v>12.71</v>
      </c>
      <c r="AE7" s="21">
        <f t="shared" ref="AE7:AE45" si="14">+AD7*AC7</f>
        <v>19688.679700000001</v>
      </c>
      <c r="AF7" s="26">
        <f t="shared" ref="AF7:AF42" si="15">+AE7+AB7</f>
        <v>22501.679700000001</v>
      </c>
      <c r="AG7" s="30">
        <f t="shared" ref="AG7:AG54" si="16">AB7</f>
        <v>2813</v>
      </c>
      <c r="AH7" s="17">
        <f t="shared" ref="AH7:AH54" si="17">AC7</f>
        <v>1549.07</v>
      </c>
      <c r="AI7" s="7">
        <v>15.52</v>
      </c>
      <c r="AJ7" s="25">
        <f t="shared" ref="AJ7:AJ31" si="18">+AH7*AI7</f>
        <v>24041.5664</v>
      </c>
      <c r="AK7" s="27">
        <f t="shared" ref="AK7:AK45" si="19">+AJ7+AG7</f>
        <v>26854.5664</v>
      </c>
      <c r="AL7" s="18">
        <v>3376</v>
      </c>
      <c r="AM7" s="32">
        <v>1985.36</v>
      </c>
      <c r="AN7" s="5">
        <v>19.309999999999999</v>
      </c>
      <c r="AO7" s="34">
        <f t="shared" ref="AO7:AO42" si="20">+AN7*AM7</f>
        <v>38337.301599999999</v>
      </c>
      <c r="AP7" s="28">
        <f t="shared" ref="AP7:AP42" si="21">+AO7+AL7</f>
        <v>41713.301599999999</v>
      </c>
      <c r="AQ7" s="79">
        <f t="shared" ref="AQ7:AQ33" si="22">AL7</f>
        <v>3376</v>
      </c>
      <c r="AR7" s="17">
        <f t="shared" ref="AR7:AR33" si="23">AM7</f>
        <v>1985.36</v>
      </c>
      <c r="AS7" s="99">
        <v>29.05</v>
      </c>
      <c r="AT7" s="37">
        <f t="shared" ref="AT7:AT42" si="24">+AS7*AR7</f>
        <v>57674.707999999999</v>
      </c>
      <c r="AU7" s="74">
        <f t="shared" ref="AU7:AU42" si="25">+AT7+AQ7</f>
        <v>61050.707999999999</v>
      </c>
      <c r="AW7" s="2"/>
    </row>
    <row r="8" spans="1:49" ht="14.25" customHeight="1" x14ac:dyDescent="0.25">
      <c r="A8" s="83">
        <v>42401</v>
      </c>
      <c r="B8" s="86">
        <f>+J8-J7</f>
        <v>76.189999999999941</v>
      </c>
      <c r="C8" s="87">
        <f>+S8-S7</f>
        <v>96.5</v>
      </c>
      <c r="D8" s="82">
        <f t="shared" ref="D8:D38" si="26">+H8-H7</f>
        <v>33</v>
      </c>
      <c r="E8" s="38">
        <f t="shared" ref="E8:E38" si="27">+I8-I7</f>
        <v>193.62000000000012</v>
      </c>
      <c r="F8" s="39"/>
      <c r="G8" s="29"/>
      <c r="H8" s="121">
        <f t="shared" si="0"/>
        <v>2846</v>
      </c>
      <c r="I8" s="121">
        <f t="shared" si="1"/>
        <v>1742.69</v>
      </c>
      <c r="J8" s="104">
        <v>779.3</v>
      </c>
      <c r="K8" s="94">
        <f t="shared" si="2"/>
        <v>1742.69</v>
      </c>
      <c r="L8" s="5">
        <v>20</v>
      </c>
      <c r="M8" s="106">
        <f t="shared" si="3"/>
        <v>16.559999999999999</v>
      </c>
      <c r="N8" s="108">
        <f t="shared" si="4"/>
        <v>0</v>
      </c>
      <c r="O8" s="5">
        <v>16.559999999999999</v>
      </c>
      <c r="P8" s="20">
        <f t="shared" si="5"/>
        <v>12905.207999999999</v>
      </c>
      <c r="Q8" s="19">
        <f t="shared" si="6"/>
        <v>0</v>
      </c>
      <c r="R8" s="21">
        <f t="shared" si="7"/>
        <v>12905.207999999999</v>
      </c>
      <c r="S8" s="36">
        <v>984.62</v>
      </c>
      <c r="T8" s="31">
        <f t="shared" si="8"/>
        <v>1742.69</v>
      </c>
      <c r="U8" s="14">
        <v>20</v>
      </c>
      <c r="V8" s="97">
        <f t="shared" si="9"/>
        <v>13.93</v>
      </c>
      <c r="W8" s="99">
        <f t="shared" si="10"/>
        <v>0</v>
      </c>
      <c r="X8" s="7">
        <v>13.93</v>
      </c>
      <c r="Y8" s="22">
        <f t="shared" si="11"/>
        <v>13715.756600000001</v>
      </c>
      <c r="Z8" s="23">
        <f t="shared" si="12"/>
        <v>0</v>
      </c>
      <c r="AA8" s="24">
        <f t="shared" si="13"/>
        <v>13715.756600000001</v>
      </c>
      <c r="AB8" s="112">
        <v>2846</v>
      </c>
      <c r="AC8" s="116">
        <v>1742.69</v>
      </c>
      <c r="AD8" s="5">
        <v>11.15</v>
      </c>
      <c r="AE8" s="21">
        <f t="shared" si="14"/>
        <v>19430.9935</v>
      </c>
      <c r="AF8" s="26">
        <f t="shared" si="15"/>
        <v>22276.9935</v>
      </c>
      <c r="AG8" s="30">
        <f t="shared" si="16"/>
        <v>2846</v>
      </c>
      <c r="AH8" s="17">
        <f t="shared" si="17"/>
        <v>1742.69</v>
      </c>
      <c r="AI8" s="7">
        <v>13.84</v>
      </c>
      <c r="AJ8" s="25">
        <f t="shared" si="18"/>
        <v>24118.829600000001</v>
      </c>
      <c r="AK8" s="27">
        <f t="shared" si="19"/>
        <v>26964.829600000001</v>
      </c>
      <c r="AL8" s="18">
        <v>3415</v>
      </c>
      <c r="AM8" s="33">
        <v>1985.36</v>
      </c>
      <c r="AN8" s="5">
        <v>17.38</v>
      </c>
      <c r="AO8" s="34">
        <f t="shared" si="20"/>
        <v>34505.556799999998</v>
      </c>
      <c r="AP8" s="28">
        <f t="shared" si="21"/>
        <v>37920.556799999998</v>
      </c>
      <c r="AQ8" s="79">
        <f t="shared" si="22"/>
        <v>3415</v>
      </c>
      <c r="AR8" s="17">
        <f t="shared" si="23"/>
        <v>1985.36</v>
      </c>
      <c r="AS8" s="99">
        <v>27.05</v>
      </c>
      <c r="AT8" s="37">
        <f t="shared" si="24"/>
        <v>53703.987999999998</v>
      </c>
      <c r="AU8" s="74">
        <f t="shared" si="25"/>
        <v>57118.987999999998</v>
      </c>
      <c r="AW8" s="2"/>
    </row>
    <row r="9" spans="1:49" ht="14.25" customHeight="1" x14ac:dyDescent="0.25">
      <c r="A9" s="83">
        <v>42430</v>
      </c>
      <c r="B9" s="86">
        <f t="shared" ref="B9:B54" si="28">+J9-J8</f>
        <v>9.9400000000000546</v>
      </c>
      <c r="C9" s="87">
        <f t="shared" ref="C9:C72" si="29">+S9-S8</f>
        <v>12.559999999999945</v>
      </c>
      <c r="D9" s="82">
        <f t="shared" si="26"/>
        <v>32</v>
      </c>
      <c r="E9" s="38">
        <f t="shared" si="27"/>
        <v>-176.12000000000012</v>
      </c>
      <c r="F9" s="39"/>
      <c r="G9" s="29"/>
      <c r="H9" s="121">
        <f t="shared" si="0"/>
        <v>2878</v>
      </c>
      <c r="I9" s="121">
        <f t="shared" si="1"/>
        <v>1566.57</v>
      </c>
      <c r="J9" s="103">
        <v>789.24</v>
      </c>
      <c r="K9" s="94">
        <f t="shared" si="2"/>
        <v>1566.57</v>
      </c>
      <c r="L9" s="5">
        <v>20</v>
      </c>
      <c r="M9" s="106">
        <f t="shared" si="3"/>
        <v>17.68</v>
      </c>
      <c r="N9" s="108">
        <f t="shared" si="4"/>
        <v>0</v>
      </c>
      <c r="O9" s="5">
        <v>17.68</v>
      </c>
      <c r="P9" s="20">
        <f t="shared" si="5"/>
        <v>13953.763199999999</v>
      </c>
      <c r="Q9" s="19">
        <f t="shared" si="6"/>
        <v>0</v>
      </c>
      <c r="R9" s="21">
        <f t="shared" si="7"/>
        <v>13953.763199999999</v>
      </c>
      <c r="S9" s="36">
        <v>997.18</v>
      </c>
      <c r="T9" s="31">
        <f t="shared" si="8"/>
        <v>1566.57</v>
      </c>
      <c r="U9" s="14">
        <v>20</v>
      </c>
      <c r="V9" s="97">
        <f t="shared" si="9"/>
        <v>15.13</v>
      </c>
      <c r="W9" s="99">
        <f t="shared" si="10"/>
        <v>0</v>
      </c>
      <c r="X9" s="7">
        <v>15.13</v>
      </c>
      <c r="Y9" s="22">
        <f t="shared" si="11"/>
        <v>15087.3334</v>
      </c>
      <c r="Z9" s="23">
        <f t="shared" si="12"/>
        <v>0</v>
      </c>
      <c r="AA9" s="24">
        <f t="shared" si="13"/>
        <v>15087.3334</v>
      </c>
      <c r="AB9" s="112">
        <v>2878</v>
      </c>
      <c r="AC9" s="116">
        <v>1566.57</v>
      </c>
      <c r="AD9" s="5">
        <v>12.09</v>
      </c>
      <c r="AE9" s="21">
        <f t="shared" si="14"/>
        <v>18939.831299999998</v>
      </c>
      <c r="AF9" s="26">
        <f t="shared" si="15"/>
        <v>21817.831299999998</v>
      </c>
      <c r="AG9" s="30">
        <f t="shared" si="16"/>
        <v>2878</v>
      </c>
      <c r="AH9" s="17">
        <f t="shared" si="17"/>
        <v>1566.57</v>
      </c>
      <c r="AI9" s="7">
        <v>14.84</v>
      </c>
      <c r="AJ9" s="25">
        <f t="shared" si="18"/>
        <v>23247.898799999999</v>
      </c>
      <c r="AK9" s="27">
        <f t="shared" si="19"/>
        <v>26125.898799999999</v>
      </c>
      <c r="AL9" s="18">
        <v>3454</v>
      </c>
      <c r="AM9" s="33">
        <v>1985.36</v>
      </c>
      <c r="AN9" s="5">
        <v>18.579999999999998</v>
      </c>
      <c r="AO9" s="34">
        <f t="shared" si="20"/>
        <v>36887.988799999992</v>
      </c>
      <c r="AP9" s="28">
        <f t="shared" si="21"/>
        <v>40341.988799999992</v>
      </c>
      <c r="AQ9" s="79">
        <f t="shared" si="22"/>
        <v>3454</v>
      </c>
      <c r="AR9" s="17">
        <f t="shared" si="23"/>
        <v>1985.36</v>
      </c>
      <c r="AS9" s="99">
        <v>29.13</v>
      </c>
      <c r="AT9" s="37">
        <f t="shared" si="24"/>
        <v>57833.536799999994</v>
      </c>
      <c r="AU9" s="74">
        <f t="shared" si="25"/>
        <v>61287.536799999994</v>
      </c>
      <c r="AW9" s="2"/>
    </row>
    <row r="10" spans="1:49" ht="14.25" customHeight="1" x14ac:dyDescent="0.25">
      <c r="A10" s="83">
        <v>42461</v>
      </c>
      <c r="B10" s="86">
        <f t="shared" si="28"/>
        <v>7.4399999999999409</v>
      </c>
      <c r="C10" s="87">
        <f t="shared" si="29"/>
        <v>9.4000000000000909</v>
      </c>
      <c r="D10" s="82">
        <f t="shared" si="26"/>
        <v>24</v>
      </c>
      <c r="E10" s="38">
        <f t="shared" si="27"/>
        <v>-48.8599999999999</v>
      </c>
      <c r="F10" s="39"/>
      <c r="G10" s="29"/>
      <c r="H10" s="121">
        <f t="shared" si="0"/>
        <v>2902</v>
      </c>
      <c r="I10" s="121">
        <f t="shared" si="1"/>
        <v>1517.71</v>
      </c>
      <c r="J10" s="103">
        <v>796.68</v>
      </c>
      <c r="K10" s="94">
        <f t="shared" si="2"/>
        <v>1517.71</v>
      </c>
      <c r="L10" s="5">
        <v>20</v>
      </c>
      <c r="M10" s="106">
        <f t="shared" si="3"/>
        <v>18.77</v>
      </c>
      <c r="N10" s="108">
        <f t="shared" si="4"/>
        <v>0</v>
      </c>
      <c r="O10" s="5">
        <v>18.77</v>
      </c>
      <c r="P10" s="20">
        <f t="shared" si="5"/>
        <v>14953.683599999998</v>
      </c>
      <c r="Q10" s="19">
        <f t="shared" si="6"/>
        <v>0</v>
      </c>
      <c r="R10" s="21">
        <f t="shared" si="7"/>
        <v>14953.683599999998</v>
      </c>
      <c r="S10" s="36">
        <v>1006.58</v>
      </c>
      <c r="T10" s="31">
        <f t="shared" si="8"/>
        <v>1517.71</v>
      </c>
      <c r="U10" s="14">
        <v>20</v>
      </c>
      <c r="V10" s="97">
        <f t="shared" si="9"/>
        <v>15.91</v>
      </c>
      <c r="W10" s="99">
        <f t="shared" si="10"/>
        <v>0</v>
      </c>
      <c r="X10" s="7">
        <v>15.91</v>
      </c>
      <c r="Y10" s="22">
        <f t="shared" si="11"/>
        <v>16014.687800000002</v>
      </c>
      <c r="Z10" s="23">
        <f t="shared" si="12"/>
        <v>0</v>
      </c>
      <c r="AA10" s="24">
        <f t="shared" si="13"/>
        <v>16014.687800000002</v>
      </c>
      <c r="AB10" s="112">
        <v>2902</v>
      </c>
      <c r="AC10" s="116">
        <v>1517.71</v>
      </c>
      <c r="AD10" s="5">
        <v>12.58</v>
      </c>
      <c r="AE10" s="21">
        <f t="shared" si="14"/>
        <v>19092.791799999999</v>
      </c>
      <c r="AF10" s="26">
        <f t="shared" si="15"/>
        <v>21994.791799999999</v>
      </c>
      <c r="AG10" s="30">
        <f t="shared" si="16"/>
        <v>2902</v>
      </c>
      <c r="AH10" s="17">
        <f t="shared" si="17"/>
        <v>1517.71</v>
      </c>
      <c r="AI10" s="7">
        <v>15.25</v>
      </c>
      <c r="AJ10" s="25">
        <f t="shared" si="18"/>
        <v>23145.077499999999</v>
      </c>
      <c r="AK10" s="27">
        <f t="shared" si="19"/>
        <v>26047.077499999999</v>
      </c>
      <c r="AL10" s="18">
        <v>3482</v>
      </c>
      <c r="AM10" s="33">
        <v>1985.36</v>
      </c>
      <c r="AN10" s="5">
        <v>18.98</v>
      </c>
      <c r="AO10" s="34">
        <f t="shared" si="20"/>
        <v>37682.132799999999</v>
      </c>
      <c r="AP10" s="28">
        <f t="shared" si="21"/>
        <v>41164.132799999999</v>
      </c>
      <c r="AQ10" s="79">
        <f t="shared" si="22"/>
        <v>3482</v>
      </c>
      <c r="AR10" s="17">
        <f t="shared" si="23"/>
        <v>1985.36</v>
      </c>
      <c r="AS10" s="99">
        <v>29.21</v>
      </c>
      <c r="AT10" s="37">
        <f t="shared" si="24"/>
        <v>57992.365599999997</v>
      </c>
      <c r="AU10" s="74">
        <f t="shared" si="25"/>
        <v>61474.365599999997</v>
      </c>
      <c r="AW10" s="2"/>
    </row>
    <row r="11" spans="1:49" ht="14.25" customHeight="1" x14ac:dyDescent="0.25">
      <c r="A11" s="83">
        <v>42491</v>
      </c>
      <c r="B11" s="86">
        <f t="shared" si="28"/>
        <v>3.9700000000000273</v>
      </c>
      <c r="C11" s="87">
        <f t="shared" si="29"/>
        <v>5.0099999999999909</v>
      </c>
      <c r="D11" s="82">
        <f t="shared" si="26"/>
        <v>11</v>
      </c>
      <c r="E11" s="38">
        <f t="shared" si="27"/>
        <v>-110.03999999999996</v>
      </c>
      <c r="F11" s="39"/>
      <c r="G11" s="29"/>
      <c r="H11" s="121">
        <f t="shared" si="0"/>
        <v>2913</v>
      </c>
      <c r="I11" s="121">
        <f t="shared" si="1"/>
        <v>1407.67</v>
      </c>
      <c r="J11" s="103">
        <v>800.65</v>
      </c>
      <c r="K11" s="94">
        <f t="shared" si="2"/>
        <v>1407.67</v>
      </c>
      <c r="L11" s="5">
        <v>20</v>
      </c>
      <c r="M11" s="106">
        <f t="shared" si="3"/>
        <v>18.95</v>
      </c>
      <c r="N11" s="108">
        <f t="shared" si="4"/>
        <v>0</v>
      </c>
      <c r="O11" s="5">
        <v>18.95</v>
      </c>
      <c r="P11" s="20">
        <f t="shared" si="5"/>
        <v>15172.317499999999</v>
      </c>
      <c r="Q11" s="19">
        <f t="shared" si="6"/>
        <v>0</v>
      </c>
      <c r="R11" s="21">
        <f t="shared" si="7"/>
        <v>15172.317499999999</v>
      </c>
      <c r="S11" s="36">
        <v>1011.59</v>
      </c>
      <c r="T11" s="31">
        <f t="shared" si="8"/>
        <v>1407.67</v>
      </c>
      <c r="U11" s="14">
        <v>20</v>
      </c>
      <c r="V11" s="97">
        <f t="shared" si="9"/>
        <v>16.37</v>
      </c>
      <c r="W11" s="99">
        <f t="shared" si="10"/>
        <v>0</v>
      </c>
      <c r="X11" s="7">
        <v>16.37</v>
      </c>
      <c r="Y11" s="22">
        <f t="shared" si="11"/>
        <v>16559.728300000002</v>
      </c>
      <c r="Z11" s="23">
        <f t="shared" si="12"/>
        <v>0</v>
      </c>
      <c r="AA11" s="24">
        <f t="shared" si="13"/>
        <v>16559.728300000002</v>
      </c>
      <c r="AB11" s="112">
        <v>2913</v>
      </c>
      <c r="AC11" s="116">
        <v>1407.67</v>
      </c>
      <c r="AD11" s="5">
        <v>13.21</v>
      </c>
      <c r="AE11" s="21">
        <f t="shared" si="14"/>
        <v>18595.320700000004</v>
      </c>
      <c r="AF11" s="26">
        <f t="shared" si="15"/>
        <v>21508.320700000004</v>
      </c>
      <c r="AG11" s="30">
        <f t="shared" si="16"/>
        <v>2913</v>
      </c>
      <c r="AH11" s="17">
        <f t="shared" si="17"/>
        <v>1407.67</v>
      </c>
      <c r="AI11" s="7">
        <v>16.34</v>
      </c>
      <c r="AJ11" s="25">
        <f t="shared" si="18"/>
        <v>23001.327800000003</v>
      </c>
      <c r="AK11" s="27">
        <f t="shared" si="19"/>
        <v>25914.327800000003</v>
      </c>
      <c r="AL11" s="18">
        <v>3496</v>
      </c>
      <c r="AM11" s="33">
        <v>1985.36</v>
      </c>
      <c r="AN11" s="5">
        <v>20.68</v>
      </c>
      <c r="AO11" s="34">
        <f t="shared" si="20"/>
        <v>41057.2448</v>
      </c>
      <c r="AP11" s="28">
        <f t="shared" si="21"/>
        <v>44553.2448</v>
      </c>
      <c r="AQ11" s="79">
        <f t="shared" si="22"/>
        <v>3496</v>
      </c>
      <c r="AR11" s="17">
        <f t="shared" si="23"/>
        <v>1985.36</v>
      </c>
      <c r="AS11" s="99">
        <v>32.39</v>
      </c>
      <c r="AT11" s="37">
        <f t="shared" si="24"/>
        <v>64305.810399999995</v>
      </c>
      <c r="AU11" s="74">
        <f t="shared" si="25"/>
        <v>67801.810399999988</v>
      </c>
      <c r="AW11" s="2"/>
    </row>
    <row r="12" spans="1:49" ht="14.25" customHeight="1" x14ac:dyDescent="0.25">
      <c r="A12" s="83">
        <v>42522</v>
      </c>
      <c r="B12" s="86">
        <f t="shared" si="28"/>
        <v>4.0800000000000409</v>
      </c>
      <c r="C12" s="87">
        <f t="shared" si="29"/>
        <v>5.1599999999999682</v>
      </c>
      <c r="D12" s="82">
        <f t="shared" si="26"/>
        <v>11</v>
      </c>
      <c r="E12" s="38">
        <f t="shared" si="27"/>
        <v>136.86999999999989</v>
      </c>
      <c r="F12" s="39"/>
      <c r="G12" s="29"/>
      <c r="H12" s="121">
        <f t="shared" si="0"/>
        <v>2924</v>
      </c>
      <c r="I12" s="121">
        <f t="shared" si="1"/>
        <v>1544.54</v>
      </c>
      <c r="J12" s="103">
        <v>804.73</v>
      </c>
      <c r="K12" s="94">
        <f t="shared" si="2"/>
        <v>1544.54</v>
      </c>
      <c r="L12" s="5">
        <v>20</v>
      </c>
      <c r="M12" s="106">
        <f t="shared" si="3"/>
        <v>18.329999999999998</v>
      </c>
      <c r="N12" s="108">
        <f t="shared" si="4"/>
        <v>0</v>
      </c>
      <c r="O12" s="5">
        <v>18.329999999999998</v>
      </c>
      <c r="P12" s="20">
        <f t="shared" si="5"/>
        <v>14750.7009</v>
      </c>
      <c r="Q12" s="19">
        <f t="shared" si="6"/>
        <v>0</v>
      </c>
      <c r="R12" s="21">
        <f t="shared" si="7"/>
        <v>14750.7009</v>
      </c>
      <c r="S12" s="36">
        <v>1016.75</v>
      </c>
      <c r="T12" s="31">
        <f t="shared" si="8"/>
        <v>1544.54</v>
      </c>
      <c r="U12" s="14">
        <v>20</v>
      </c>
      <c r="V12" s="97">
        <f t="shared" si="9"/>
        <v>15.96</v>
      </c>
      <c r="W12" s="99">
        <f t="shared" si="10"/>
        <v>0</v>
      </c>
      <c r="X12" s="7">
        <v>15.96</v>
      </c>
      <c r="Y12" s="22">
        <f t="shared" si="11"/>
        <v>16227.330000000002</v>
      </c>
      <c r="Z12" s="23">
        <f t="shared" si="12"/>
        <v>0</v>
      </c>
      <c r="AA12" s="24">
        <f t="shared" si="13"/>
        <v>16227.330000000002</v>
      </c>
      <c r="AB12" s="112">
        <v>2924</v>
      </c>
      <c r="AC12" s="116">
        <v>1544.54</v>
      </c>
      <c r="AD12" s="5">
        <v>12.89</v>
      </c>
      <c r="AE12" s="21">
        <f t="shared" si="14"/>
        <v>19909.120600000002</v>
      </c>
      <c r="AF12" s="26">
        <f t="shared" si="15"/>
        <v>22833.120600000002</v>
      </c>
      <c r="AG12" s="30">
        <f t="shared" si="16"/>
        <v>2924</v>
      </c>
      <c r="AH12" s="17">
        <f t="shared" si="17"/>
        <v>1544.54</v>
      </c>
      <c r="AI12" s="7">
        <v>16.23</v>
      </c>
      <c r="AJ12" s="25">
        <f t="shared" si="18"/>
        <v>25067.8842</v>
      </c>
      <c r="AK12" s="27">
        <f t="shared" si="19"/>
        <v>27991.8842</v>
      </c>
      <c r="AL12" s="18">
        <v>3509</v>
      </c>
      <c r="AM12" s="33">
        <v>1985.36</v>
      </c>
      <c r="AN12" s="5">
        <v>20.260000000000002</v>
      </c>
      <c r="AO12" s="34">
        <f t="shared" si="20"/>
        <v>40223.393600000003</v>
      </c>
      <c r="AP12" s="28">
        <f t="shared" si="21"/>
        <v>43732.393600000003</v>
      </c>
      <c r="AQ12" s="79">
        <f t="shared" si="22"/>
        <v>3509</v>
      </c>
      <c r="AR12" s="17">
        <f t="shared" si="23"/>
        <v>1985.36</v>
      </c>
      <c r="AS12" s="99">
        <v>31.48</v>
      </c>
      <c r="AT12" s="37">
        <f t="shared" si="24"/>
        <v>62499.132799999999</v>
      </c>
      <c r="AU12" s="74">
        <f t="shared" si="25"/>
        <v>66008.132799999992</v>
      </c>
      <c r="AW12" s="2"/>
    </row>
    <row r="13" spans="1:49" ht="14.25" customHeight="1" x14ac:dyDescent="0.25">
      <c r="A13" s="83">
        <v>42552</v>
      </c>
      <c r="B13" s="86">
        <f t="shared" si="28"/>
        <v>3.8500000000000227</v>
      </c>
      <c r="C13" s="87">
        <f t="shared" si="29"/>
        <v>4.8600000000000136</v>
      </c>
      <c r="D13" s="82">
        <f t="shared" si="26"/>
        <v>10</v>
      </c>
      <c r="E13" s="38">
        <f t="shared" si="27"/>
        <v>-102.93000000000006</v>
      </c>
      <c r="F13" s="39"/>
      <c r="G13" s="29"/>
      <c r="H13" s="121">
        <f t="shared" si="0"/>
        <v>2934</v>
      </c>
      <c r="I13" s="121">
        <f t="shared" si="1"/>
        <v>1441.61</v>
      </c>
      <c r="J13" s="103">
        <v>808.58</v>
      </c>
      <c r="K13" s="94">
        <f t="shared" si="2"/>
        <v>1441.61</v>
      </c>
      <c r="L13" s="5">
        <v>20</v>
      </c>
      <c r="M13" s="106">
        <f t="shared" si="3"/>
        <v>18.39</v>
      </c>
      <c r="N13" s="108">
        <f t="shared" si="4"/>
        <v>0</v>
      </c>
      <c r="O13" s="5">
        <v>18.39</v>
      </c>
      <c r="P13" s="20">
        <f t="shared" si="5"/>
        <v>14869.7862</v>
      </c>
      <c r="Q13" s="19">
        <f t="shared" si="6"/>
        <v>0</v>
      </c>
      <c r="R13" s="21">
        <f t="shared" si="7"/>
        <v>14869.7862</v>
      </c>
      <c r="S13" s="36">
        <v>1021.61</v>
      </c>
      <c r="T13" s="31">
        <f t="shared" si="8"/>
        <v>1441.61</v>
      </c>
      <c r="U13" s="14">
        <v>20</v>
      </c>
      <c r="V13" s="97">
        <f t="shared" si="9"/>
        <v>16</v>
      </c>
      <c r="W13" s="99">
        <f t="shared" si="10"/>
        <v>0</v>
      </c>
      <c r="X13" s="7">
        <v>16</v>
      </c>
      <c r="Y13" s="22">
        <f t="shared" si="11"/>
        <v>16345.76</v>
      </c>
      <c r="Z13" s="23">
        <f t="shared" si="12"/>
        <v>0</v>
      </c>
      <c r="AA13" s="24">
        <f t="shared" si="13"/>
        <v>16345.76</v>
      </c>
      <c r="AB13" s="112">
        <v>2934</v>
      </c>
      <c r="AC13" s="116">
        <v>1441.61</v>
      </c>
      <c r="AD13" s="5">
        <v>12.77</v>
      </c>
      <c r="AE13" s="21">
        <f t="shared" si="14"/>
        <v>18409.359699999997</v>
      </c>
      <c r="AF13" s="26">
        <f t="shared" si="15"/>
        <v>21343.359699999997</v>
      </c>
      <c r="AG13" s="30">
        <f t="shared" si="16"/>
        <v>2934</v>
      </c>
      <c r="AH13" s="17">
        <f t="shared" si="17"/>
        <v>1441.61</v>
      </c>
      <c r="AI13" s="7">
        <v>15.83</v>
      </c>
      <c r="AJ13" s="25">
        <f t="shared" si="18"/>
        <v>22820.686299999998</v>
      </c>
      <c r="AK13" s="27">
        <f t="shared" si="19"/>
        <v>25754.686299999998</v>
      </c>
      <c r="AL13" s="18">
        <v>3521</v>
      </c>
      <c r="AM13" s="33">
        <v>1985.36</v>
      </c>
      <c r="AN13" s="5">
        <v>20.18</v>
      </c>
      <c r="AO13" s="34">
        <f t="shared" si="20"/>
        <v>40064.5648</v>
      </c>
      <c r="AP13" s="28">
        <f t="shared" si="21"/>
        <v>43585.5648</v>
      </c>
      <c r="AQ13" s="79">
        <f t="shared" si="22"/>
        <v>3521</v>
      </c>
      <c r="AR13" s="17">
        <f t="shared" si="23"/>
        <v>1985.36</v>
      </c>
      <c r="AS13" s="99">
        <v>30.89</v>
      </c>
      <c r="AT13" s="37">
        <f t="shared" si="24"/>
        <v>61327.770400000001</v>
      </c>
      <c r="AU13" s="74">
        <f t="shared" si="25"/>
        <v>64848.770400000001</v>
      </c>
      <c r="AW13" s="2"/>
    </row>
    <row r="14" spans="1:49" ht="14.25" customHeight="1" x14ac:dyDescent="0.25">
      <c r="A14" s="83">
        <v>42583</v>
      </c>
      <c r="B14" s="86">
        <f t="shared" si="28"/>
        <v>4.1999999999999318</v>
      </c>
      <c r="C14" s="87">
        <f t="shared" si="29"/>
        <v>5.32000000000005</v>
      </c>
      <c r="D14" s="82">
        <f t="shared" si="26"/>
        <v>12</v>
      </c>
      <c r="E14" s="38">
        <f t="shared" si="27"/>
        <v>-98.939999999999827</v>
      </c>
      <c r="F14" s="39"/>
      <c r="G14" s="29"/>
      <c r="H14" s="121">
        <f t="shared" si="0"/>
        <v>2946</v>
      </c>
      <c r="I14" s="121">
        <f t="shared" si="1"/>
        <v>1342.67</v>
      </c>
      <c r="J14" s="103">
        <v>812.78</v>
      </c>
      <c r="K14" s="94">
        <f t="shared" si="2"/>
        <v>1342.67</v>
      </c>
      <c r="L14" s="5">
        <v>20</v>
      </c>
      <c r="M14" s="106">
        <f t="shared" si="3"/>
        <v>18.11</v>
      </c>
      <c r="N14" s="108">
        <f t="shared" si="4"/>
        <v>0</v>
      </c>
      <c r="O14" s="5">
        <v>18.11</v>
      </c>
      <c r="P14" s="20">
        <f t="shared" si="5"/>
        <v>14719.4458</v>
      </c>
      <c r="Q14" s="19">
        <f t="shared" si="6"/>
        <v>0</v>
      </c>
      <c r="R14" s="21">
        <f t="shared" si="7"/>
        <v>14719.4458</v>
      </c>
      <c r="S14" s="36">
        <v>1026.93</v>
      </c>
      <c r="T14" s="31">
        <f t="shared" si="8"/>
        <v>1342.67</v>
      </c>
      <c r="U14" s="14">
        <v>20</v>
      </c>
      <c r="V14" s="97">
        <f t="shared" si="9"/>
        <v>15.6</v>
      </c>
      <c r="W14" s="99">
        <f t="shared" si="10"/>
        <v>0</v>
      </c>
      <c r="X14" s="7">
        <v>15.6</v>
      </c>
      <c r="Y14" s="22">
        <f t="shared" si="11"/>
        <v>16020.108</v>
      </c>
      <c r="Z14" s="23">
        <f t="shared" si="12"/>
        <v>0</v>
      </c>
      <c r="AA14" s="24">
        <f t="shared" si="13"/>
        <v>16020.108</v>
      </c>
      <c r="AB14" s="112">
        <v>2946</v>
      </c>
      <c r="AC14" s="116">
        <v>1342.67</v>
      </c>
      <c r="AD14" s="5">
        <v>12.7</v>
      </c>
      <c r="AE14" s="21">
        <f t="shared" si="14"/>
        <v>17051.909</v>
      </c>
      <c r="AF14" s="26">
        <f t="shared" si="15"/>
        <v>19997.909</v>
      </c>
      <c r="AG14" s="30">
        <f t="shared" si="16"/>
        <v>2946</v>
      </c>
      <c r="AH14" s="17">
        <f t="shared" si="17"/>
        <v>1342.67</v>
      </c>
      <c r="AI14" s="7">
        <v>16.010000000000002</v>
      </c>
      <c r="AJ14" s="25">
        <f t="shared" si="18"/>
        <v>21496.146700000005</v>
      </c>
      <c r="AK14" s="27">
        <f t="shared" si="19"/>
        <v>24442.146700000005</v>
      </c>
      <c r="AL14" s="18">
        <v>3535</v>
      </c>
      <c r="AM14" s="33">
        <v>1985.36</v>
      </c>
      <c r="AN14" s="5">
        <v>19.86</v>
      </c>
      <c r="AO14" s="34">
        <f t="shared" si="20"/>
        <v>39429.249599999996</v>
      </c>
      <c r="AP14" s="28">
        <f t="shared" si="21"/>
        <v>42964.249599999996</v>
      </c>
      <c r="AQ14" s="79">
        <f t="shared" si="22"/>
        <v>3535</v>
      </c>
      <c r="AR14" s="17">
        <f t="shared" si="23"/>
        <v>1985.36</v>
      </c>
      <c r="AS14" s="99">
        <v>30.52</v>
      </c>
      <c r="AT14" s="37">
        <f t="shared" si="24"/>
        <v>60593.187199999993</v>
      </c>
      <c r="AU14" s="74">
        <f t="shared" si="25"/>
        <v>64128.187199999993</v>
      </c>
      <c r="AW14" s="2"/>
    </row>
    <row r="15" spans="1:49" ht="14.25" customHeight="1" x14ac:dyDescent="0.25">
      <c r="A15" s="83">
        <v>42614</v>
      </c>
      <c r="B15" s="86">
        <f t="shared" si="28"/>
        <v>-2.5599999999999454</v>
      </c>
      <c r="C15" s="87">
        <f t="shared" si="29"/>
        <v>-3.2400000000000091</v>
      </c>
      <c r="D15" s="82">
        <f t="shared" si="26"/>
        <v>-13</v>
      </c>
      <c r="E15" s="38">
        <f t="shared" si="27"/>
        <v>45.039999999999964</v>
      </c>
      <c r="F15" s="39"/>
      <c r="G15" s="29"/>
      <c r="H15" s="121">
        <f t="shared" si="0"/>
        <v>2933</v>
      </c>
      <c r="I15" s="121">
        <f t="shared" si="1"/>
        <v>1387.71</v>
      </c>
      <c r="J15" s="103">
        <v>810.22</v>
      </c>
      <c r="K15" s="94">
        <f t="shared" si="2"/>
        <v>1387.71</v>
      </c>
      <c r="L15" s="5">
        <v>20</v>
      </c>
      <c r="M15" s="106">
        <f t="shared" si="3"/>
        <v>19.32</v>
      </c>
      <c r="N15" s="108">
        <f t="shared" si="4"/>
        <v>0</v>
      </c>
      <c r="O15" s="5">
        <v>19.32</v>
      </c>
      <c r="P15" s="20">
        <f t="shared" si="5"/>
        <v>15653.450400000002</v>
      </c>
      <c r="Q15" s="19">
        <f t="shared" si="6"/>
        <v>0</v>
      </c>
      <c r="R15" s="21">
        <f t="shared" si="7"/>
        <v>15653.450400000002</v>
      </c>
      <c r="S15" s="36">
        <v>1023.69</v>
      </c>
      <c r="T15" s="31">
        <f t="shared" si="8"/>
        <v>1387.71</v>
      </c>
      <c r="U15" s="14">
        <v>20</v>
      </c>
      <c r="V15" s="97">
        <f t="shared" si="9"/>
        <v>16.72</v>
      </c>
      <c r="W15" s="99">
        <f t="shared" si="10"/>
        <v>0</v>
      </c>
      <c r="X15" s="7">
        <v>16.72</v>
      </c>
      <c r="Y15" s="22">
        <f t="shared" si="11"/>
        <v>17116.096799999999</v>
      </c>
      <c r="Z15" s="23">
        <f t="shared" si="12"/>
        <v>0</v>
      </c>
      <c r="AA15" s="24">
        <f t="shared" si="13"/>
        <v>17116.096799999999</v>
      </c>
      <c r="AB15" s="112">
        <v>2933</v>
      </c>
      <c r="AC15" s="116">
        <v>1387.71</v>
      </c>
      <c r="AD15" s="5">
        <v>13.64</v>
      </c>
      <c r="AE15" s="21">
        <f t="shared" si="14"/>
        <v>18928.364400000002</v>
      </c>
      <c r="AF15" s="26">
        <f t="shared" si="15"/>
        <v>21861.364400000002</v>
      </c>
      <c r="AG15" s="30">
        <f t="shared" si="16"/>
        <v>2933</v>
      </c>
      <c r="AH15" s="17">
        <f t="shared" si="17"/>
        <v>1387.71</v>
      </c>
      <c r="AI15" s="7">
        <v>17.39</v>
      </c>
      <c r="AJ15" s="25">
        <f t="shared" si="18"/>
        <v>24132.276900000001</v>
      </c>
      <c r="AK15" s="27">
        <f t="shared" si="19"/>
        <v>27065.276900000001</v>
      </c>
      <c r="AL15" s="18">
        <v>3520</v>
      </c>
      <c r="AM15" s="33">
        <v>1985.36</v>
      </c>
      <c r="AN15" s="5">
        <v>21.58</v>
      </c>
      <c r="AO15" s="34">
        <f t="shared" si="20"/>
        <v>42844.068799999994</v>
      </c>
      <c r="AP15" s="28">
        <f t="shared" si="21"/>
        <v>46364.068799999994</v>
      </c>
      <c r="AQ15" s="79">
        <f t="shared" si="22"/>
        <v>3520</v>
      </c>
      <c r="AR15" s="17">
        <f t="shared" si="23"/>
        <v>1985.36</v>
      </c>
      <c r="AS15" s="99">
        <v>34.229999999999997</v>
      </c>
      <c r="AT15" s="37">
        <f t="shared" si="24"/>
        <v>67958.872799999997</v>
      </c>
      <c r="AU15" s="74">
        <f t="shared" si="25"/>
        <v>71478.872799999997</v>
      </c>
      <c r="AW15" s="2"/>
    </row>
    <row r="16" spans="1:49" ht="14.25" customHeight="1" x14ac:dyDescent="0.25">
      <c r="A16" s="83">
        <v>42644</v>
      </c>
      <c r="B16" s="86">
        <f t="shared" si="28"/>
        <v>-0.42000000000007276</v>
      </c>
      <c r="C16" s="87">
        <f t="shared" si="29"/>
        <v>-0.54000000000007731</v>
      </c>
      <c r="D16" s="82">
        <f t="shared" si="26"/>
        <v>-6</v>
      </c>
      <c r="E16" s="38">
        <f t="shared" si="27"/>
        <v>30.599999999999909</v>
      </c>
      <c r="F16" s="39"/>
      <c r="G16" s="29"/>
      <c r="H16" s="121">
        <f t="shared" si="0"/>
        <v>2927</v>
      </c>
      <c r="I16" s="121">
        <f t="shared" si="1"/>
        <v>1418.31</v>
      </c>
      <c r="J16" s="103">
        <v>809.8</v>
      </c>
      <c r="K16" s="94">
        <f t="shared" si="2"/>
        <v>1418.31</v>
      </c>
      <c r="L16" s="5">
        <v>20</v>
      </c>
      <c r="M16" s="106">
        <f t="shared" si="3"/>
        <v>18.75</v>
      </c>
      <c r="N16" s="108">
        <f t="shared" si="4"/>
        <v>0</v>
      </c>
      <c r="O16" s="5">
        <v>18.75</v>
      </c>
      <c r="P16" s="20">
        <f t="shared" si="5"/>
        <v>15183.75</v>
      </c>
      <c r="Q16" s="19">
        <f t="shared" si="6"/>
        <v>0</v>
      </c>
      <c r="R16" s="21">
        <f t="shared" si="7"/>
        <v>15183.75</v>
      </c>
      <c r="S16" s="36">
        <v>1023.15</v>
      </c>
      <c r="T16" s="31">
        <f t="shared" si="8"/>
        <v>1418.31</v>
      </c>
      <c r="U16" s="14">
        <v>20</v>
      </c>
      <c r="V16" s="97">
        <f t="shared" si="9"/>
        <v>16.329999999999998</v>
      </c>
      <c r="W16" s="99">
        <f t="shared" si="10"/>
        <v>0</v>
      </c>
      <c r="X16" s="7">
        <v>16.329999999999998</v>
      </c>
      <c r="Y16" s="22">
        <f t="shared" si="11"/>
        <v>16708.039499999999</v>
      </c>
      <c r="Z16" s="23">
        <f t="shared" si="12"/>
        <v>0</v>
      </c>
      <c r="AA16" s="24">
        <f t="shared" si="13"/>
        <v>16708.039499999999</v>
      </c>
      <c r="AB16" s="112">
        <v>2927</v>
      </c>
      <c r="AC16" s="116">
        <v>1418.31</v>
      </c>
      <c r="AD16" s="5">
        <v>13.3</v>
      </c>
      <c r="AE16" s="21">
        <f t="shared" si="14"/>
        <v>18863.523000000001</v>
      </c>
      <c r="AF16" s="26">
        <f t="shared" si="15"/>
        <v>21790.523000000001</v>
      </c>
      <c r="AG16" s="30">
        <f t="shared" si="16"/>
        <v>2927</v>
      </c>
      <c r="AH16" s="17">
        <f t="shared" si="17"/>
        <v>1418.31</v>
      </c>
      <c r="AI16" s="7">
        <v>16.8</v>
      </c>
      <c r="AJ16" s="25">
        <f t="shared" si="18"/>
        <v>23827.608</v>
      </c>
      <c r="AK16" s="27">
        <f t="shared" si="19"/>
        <v>26754.608</v>
      </c>
      <c r="AL16" s="18">
        <v>3512</v>
      </c>
      <c r="AM16" s="33">
        <v>1985.36</v>
      </c>
      <c r="AN16" s="5">
        <v>21.19</v>
      </c>
      <c r="AO16" s="34">
        <f t="shared" si="20"/>
        <v>42069.778400000003</v>
      </c>
      <c r="AP16" s="28">
        <f t="shared" si="21"/>
        <v>45581.778400000003</v>
      </c>
      <c r="AQ16" s="79">
        <f t="shared" si="22"/>
        <v>3512</v>
      </c>
      <c r="AR16" s="17">
        <f t="shared" si="23"/>
        <v>1985.36</v>
      </c>
      <c r="AS16" s="99">
        <v>32.58</v>
      </c>
      <c r="AT16" s="37">
        <f t="shared" si="24"/>
        <v>64683.028799999993</v>
      </c>
      <c r="AU16" s="74">
        <f t="shared" si="25"/>
        <v>68195.0288</v>
      </c>
      <c r="AW16" s="2"/>
    </row>
    <row r="17" spans="1:49" ht="14.25" customHeight="1" x14ac:dyDescent="0.25">
      <c r="A17" s="83">
        <v>42675</v>
      </c>
      <c r="B17" s="86">
        <f t="shared" si="28"/>
        <v>-0.49000000000000909</v>
      </c>
      <c r="C17" s="87">
        <f t="shared" si="29"/>
        <v>-0.62000000000000455</v>
      </c>
      <c r="D17" s="82">
        <f t="shared" si="26"/>
        <v>-5</v>
      </c>
      <c r="E17" s="38">
        <f t="shared" si="27"/>
        <v>27.120000000000118</v>
      </c>
      <c r="F17" s="39"/>
      <c r="G17" s="29"/>
      <c r="H17" s="121">
        <f t="shared" si="0"/>
        <v>2922</v>
      </c>
      <c r="I17" s="121">
        <f t="shared" si="1"/>
        <v>1445.43</v>
      </c>
      <c r="J17" s="103">
        <v>809.31</v>
      </c>
      <c r="K17" s="94">
        <f t="shared" si="2"/>
        <v>1445.43</v>
      </c>
      <c r="L17" s="5">
        <v>20</v>
      </c>
      <c r="M17" s="106">
        <f t="shared" si="3"/>
        <v>18.850000000000001</v>
      </c>
      <c r="N17" s="108">
        <f t="shared" si="4"/>
        <v>0</v>
      </c>
      <c r="O17" s="5">
        <v>18.850000000000001</v>
      </c>
      <c r="P17" s="20">
        <f t="shared" si="5"/>
        <v>15255.4935</v>
      </c>
      <c r="Q17" s="19">
        <f t="shared" si="6"/>
        <v>0</v>
      </c>
      <c r="R17" s="21">
        <f t="shared" si="7"/>
        <v>15255.4935</v>
      </c>
      <c r="S17" s="36">
        <v>1022.53</v>
      </c>
      <c r="T17" s="31">
        <f t="shared" si="8"/>
        <v>1445.43</v>
      </c>
      <c r="U17" s="14">
        <v>20</v>
      </c>
      <c r="V17" s="97">
        <f t="shared" si="9"/>
        <v>16.57</v>
      </c>
      <c r="W17" s="99">
        <f t="shared" si="10"/>
        <v>0</v>
      </c>
      <c r="X17" s="7">
        <v>16.57</v>
      </c>
      <c r="Y17" s="22">
        <f t="shared" si="11"/>
        <v>16943.322100000001</v>
      </c>
      <c r="Z17" s="23">
        <f t="shared" si="12"/>
        <v>0</v>
      </c>
      <c r="AA17" s="24">
        <f t="shared" si="13"/>
        <v>16943.322100000001</v>
      </c>
      <c r="AB17" s="112">
        <v>2922</v>
      </c>
      <c r="AC17" s="116">
        <v>1445.43</v>
      </c>
      <c r="AD17" s="5">
        <v>13.45</v>
      </c>
      <c r="AE17" s="21">
        <f t="shared" si="14"/>
        <v>19441.033500000001</v>
      </c>
      <c r="AF17" s="26">
        <f t="shared" si="15"/>
        <v>22363.033500000001</v>
      </c>
      <c r="AG17" s="30">
        <f t="shared" si="16"/>
        <v>2922</v>
      </c>
      <c r="AH17" s="17">
        <f t="shared" si="17"/>
        <v>1445.43</v>
      </c>
      <c r="AI17" s="7">
        <v>17.010000000000002</v>
      </c>
      <c r="AJ17" s="25">
        <f t="shared" si="18"/>
        <v>24586.764300000003</v>
      </c>
      <c r="AK17" s="27">
        <f t="shared" si="19"/>
        <v>27508.764300000003</v>
      </c>
      <c r="AL17" s="18">
        <v>3506</v>
      </c>
      <c r="AM17" s="33">
        <v>1985.36</v>
      </c>
      <c r="AN17" s="5">
        <v>21.27</v>
      </c>
      <c r="AO17" s="34">
        <f t="shared" si="20"/>
        <v>42228.607199999999</v>
      </c>
      <c r="AP17" s="28">
        <f t="shared" si="21"/>
        <v>45734.607199999999</v>
      </c>
      <c r="AQ17" s="79">
        <f t="shared" si="22"/>
        <v>3506</v>
      </c>
      <c r="AR17" s="17">
        <f t="shared" si="23"/>
        <v>1985.36</v>
      </c>
      <c r="AS17" s="99">
        <v>33.33</v>
      </c>
      <c r="AT17" s="37">
        <f t="shared" si="24"/>
        <v>66172.04879999999</v>
      </c>
      <c r="AU17" s="74">
        <f t="shared" si="25"/>
        <v>69678.04879999999</v>
      </c>
      <c r="AW17" s="2"/>
    </row>
    <row r="18" spans="1:49" ht="14.25" customHeight="1" x14ac:dyDescent="0.25">
      <c r="A18" s="83">
        <v>42705</v>
      </c>
      <c r="B18" s="86">
        <f t="shared" si="28"/>
        <v>0.91240000000004784</v>
      </c>
      <c r="C18" s="87">
        <f t="shared" si="29"/>
        <v>1.1600000000000819</v>
      </c>
      <c r="D18" s="82">
        <f t="shared" si="26"/>
        <v>0</v>
      </c>
      <c r="E18" s="38">
        <f t="shared" si="27"/>
        <v>88.470000000000027</v>
      </c>
      <c r="F18" s="39"/>
      <c r="G18" s="29"/>
      <c r="H18" s="121">
        <f t="shared" si="0"/>
        <v>2922</v>
      </c>
      <c r="I18" s="121">
        <f t="shared" si="1"/>
        <v>1533.9</v>
      </c>
      <c r="J18" s="103">
        <v>810.22239999999999</v>
      </c>
      <c r="K18" s="94">
        <f t="shared" si="2"/>
        <v>1533.9</v>
      </c>
      <c r="L18" s="5">
        <v>20</v>
      </c>
      <c r="M18" s="106">
        <f t="shared" si="3"/>
        <v>18.05</v>
      </c>
      <c r="N18" s="108">
        <f t="shared" si="4"/>
        <v>0</v>
      </c>
      <c r="O18" s="5">
        <v>18.05</v>
      </c>
      <c r="P18" s="20">
        <f t="shared" si="5"/>
        <v>14624.51432</v>
      </c>
      <c r="Q18" s="19">
        <f t="shared" si="6"/>
        <v>0</v>
      </c>
      <c r="R18" s="21">
        <f t="shared" si="7"/>
        <v>14624.51432</v>
      </c>
      <c r="S18" s="36">
        <v>1023.69</v>
      </c>
      <c r="T18" s="31">
        <f t="shared" si="8"/>
        <v>1533.9</v>
      </c>
      <c r="U18" s="14">
        <v>20</v>
      </c>
      <c r="V18" s="97">
        <f t="shared" si="9"/>
        <v>15.56</v>
      </c>
      <c r="W18" s="99">
        <f t="shared" si="10"/>
        <v>0</v>
      </c>
      <c r="X18" s="7">
        <v>15.56</v>
      </c>
      <c r="Y18" s="22">
        <f t="shared" si="11"/>
        <v>15928.616400000001</v>
      </c>
      <c r="Z18" s="23">
        <f t="shared" si="12"/>
        <v>0</v>
      </c>
      <c r="AA18" s="24">
        <f t="shared" si="13"/>
        <v>15928.616400000001</v>
      </c>
      <c r="AB18" s="112">
        <v>2922</v>
      </c>
      <c r="AC18" s="116">
        <v>1533.9</v>
      </c>
      <c r="AD18" s="5">
        <v>12.85</v>
      </c>
      <c r="AE18" s="21">
        <f t="shared" si="14"/>
        <v>19710.615000000002</v>
      </c>
      <c r="AF18" s="26">
        <f t="shared" si="15"/>
        <v>22632.615000000002</v>
      </c>
      <c r="AG18" s="30">
        <f t="shared" si="16"/>
        <v>2922</v>
      </c>
      <c r="AH18" s="17">
        <f t="shared" si="17"/>
        <v>1533.9</v>
      </c>
      <c r="AI18" s="7">
        <v>16.440000000000001</v>
      </c>
      <c r="AJ18" s="25">
        <f t="shared" si="18"/>
        <v>25217.316000000003</v>
      </c>
      <c r="AK18" s="27">
        <f t="shared" si="19"/>
        <v>28139.316000000003</v>
      </c>
      <c r="AL18" s="18">
        <v>3506</v>
      </c>
      <c r="AM18" s="33">
        <v>1985.36</v>
      </c>
      <c r="AN18" s="5">
        <v>20.73</v>
      </c>
      <c r="AO18" s="34">
        <f t="shared" si="20"/>
        <v>41156.512799999997</v>
      </c>
      <c r="AP18" s="28">
        <f t="shared" si="21"/>
        <v>44662.512799999997</v>
      </c>
      <c r="AQ18" s="79">
        <f t="shared" si="22"/>
        <v>3506</v>
      </c>
      <c r="AR18" s="17">
        <f t="shared" si="23"/>
        <v>1985.36</v>
      </c>
      <c r="AS18" s="99">
        <v>33.53</v>
      </c>
      <c r="AT18" s="37">
        <f t="shared" si="24"/>
        <v>66569.120800000004</v>
      </c>
      <c r="AU18" s="74">
        <f t="shared" si="25"/>
        <v>70075.120800000004</v>
      </c>
      <c r="AW18" s="2"/>
    </row>
    <row r="19" spans="1:49" ht="14.25" customHeight="1" x14ac:dyDescent="0.25">
      <c r="A19" s="83">
        <v>42736</v>
      </c>
      <c r="B19" s="86">
        <f t="shared" si="28"/>
        <v>3.3542999999999665</v>
      </c>
      <c r="C19" s="87">
        <f t="shared" si="29"/>
        <v>4.2400000000000091</v>
      </c>
      <c r="D19" s="82">
        <f t="shared" si="26"/>
        <v>8</v>
      </c>
      <c r="E19" s="38">
        <f t="shared" si="27"/>
        <v>137.23000000000002</v>
      </c>
      <c r="F19" s="39"/>
      <c r="G19" s="29"/>
      <c r="H19" s="121">
        <f t="shared" si="0"/>
        <v>2930</v>
      </c>
      <c r="I19" s="121">
        <f t="shared" si="1"/>
        <v>1671.13</v>
      </c>
      <c r="J19" s="103">
        <v>813.57669999999996</v>
      </c>
      <c r="K19" s="94">
        <f t="shared" si="2"/>
        <v>1671.13</v>
      </c>
      <c r="L19" s="5">
        <v>20</v>
      </c>
      <c r="M19" s="106">
        <f t="shared" si="3"/>
        <v>18.88</v>
      </c>
      <c r="N19" s="108">
        <f t="shared" si="4"/>
        <v>0</v>
      </c>
      <c r="O19" s="5">
        <v>18.88</v>
      </c>
      <c r="P19" s="20">
        <f t="shared" si="5"/>
        <v>15360.328095999999</v>
      </c>
      <c r="Q19" s="19">
        <f t="shared" si="6"/>
        <v>0</v>
      </c>
      <c r="R19" s="21">
        <f t="shared" si="7"/>
        <v>15360.328095999999</v>
      </c>
      <c r="S19" s="36">
        <v>1027.93</v>
      </c>
      <c r="T19" s="31">
        <f t="shared" si="8"/>
        <v>1671.13</v>
      </c>
      <c r="U19" s="14">
        <v>20</v>
      </c>
      <c r="V19" s="97">
        <f t="shared" si="9"/>
        <v>16.43</v>
      </c>
      <c r="W19" s="99">
        <f t="shared" si="10"/>
        <v>0</v>
      </c>
      <c r="X19" s="7">
        <v>16.43</v>
      </c>
      <c r="Y19" s="22">
        <f t="shared" si="11"/>
        <v>16888.889900000002</v>
      </c>
      <c r="Z19" s="23">
        <f t="shared" si="12"/>
        <v>0</v>
      </c>
      <c r="AA19" s="24">
        <f t="shared" si="13"/>
        <v>16888.889900000002</v>
      </c>
      <c r="AB19" s="112">
        <v>2930</v>
      </c>
      <c r="AC19" s="116">
        <v>1671.13</v>
      </c>
      <c r="AD19" s="5">
        <v>13.11</v>
      </c>
      <c r="AE19" s="21">
        <f t="shared" si="14"/>
        <v>21908.514299999999</v>
      </c>
      <c r="AF19" s="26">
        <f t="shared" si="15"/>
        <v>24838.514299999999</v>
      </c>
      <c r="AG19" s="30">
        <f t="shared" si="16"/>
        <v>2930</v>
      </c>
      <c r="AH19" s="17">
        <f t="shared" si="17"/>
        <v>1671.13</v>
      </c>
      <c r="AI19" s="7">
        <v>15.93</v>
      </c>
      <c r="AJ19" s="25">
        <f t="shared" si="18"/>
        <v>26621.100900000001</v>
      </c>
      <c r="AK19" s="27">
        <f t="shared" si="19"/>
        <v>29551.100900000001</v>
      </c>
      <c r="AL19" s="18">
        <v>3516</v>
      </c>
      <c r="AM19" s="33">
        <v>1985.36</v>
      </c>
      <c r="AN19" s="5">
        <v>20.079999999999998</v>
      </c>
      <c r="AO19" s="34">
        <f t="shared" si="20"/>
        <v>39866.028799999993</v>
      </c>
      <c r="AP19" s="28">
        <f t="shared" si="21"/>
        <v>43382.028799999993</v>
      </c>
      <c r="AQ19" s="79">
        <f t="shared" si="22"/>
        <v>3516</v>
      </c>
      <c r="AR19" s="17">
        <f t="shared" si="23"/>
        <v>1985.36</v>
      </c>
      <c r="AS19" s="99">
        <v>30.71</v>
      </c>
      <c r="AT19" s="37">
        <f t="shared" si="24"/>
        <v>60970.405599999998</v>
      </c>
      <c r="AU19" s="74">
        <f t="shared" si="25"/>
        <v>64486.405599999998</v>
      </c>
      <c r="AW19" s="2"/>
    </row>
    <row r="20" spans="1:49" ht="14.25" customHeight="1" x14ac:dyDescent="0.25">
      <c r="A20" s="83">
        <v>42767</v>
      </c>
      <c r="B20" s="86">
        <f t="shared" si="28"/>
        <v>8.3553699999999935</v>
      </c>
      <c r="C20" s="87">
        <f t="shared" si="29"/>
        <v>10.549999999999955</v>
      </c>
      <c r="D20" s="82">
        <f t="shared" si="26"/>
        <v>26</v>
      </c>
      <c r="E20" s="38">
        <f t="shared" si="27"/>
        <v>55.439999999999827</v>
      </c>
      <c r="F20" s="39"/>
      <c r="G20" s="29"/>
      <c r="H20" s="121">
        <f t="shared" si="0"/>
        <v>2956</v>
      </c>
      <c r="I20" s="121">
        <f t="shared" si="1"/>
        <v>1726.57</v>
      </c>
      <c r="J20" s="103">
        <v>821.93206999999995</v>
      </c>
      <c r="K20" s="94">
        <f t="shared" si="2"/>
        <v>1726.57</v>
      </c>
      <c r="L20" s="5">
        <v>20</v>
      </c>
      <c r="M20" s="106">
        <f t="shared" si="3"/>
        <v>16.64</v>
      </c>
      <c r="N20" s="108">
        <f t="shared" si="4"/>
        <v>0</v>
      </c>
      <c r="O20" s="5">
        <v>16.64</v>
      </c>
      <c r="P20" s="20">
        <f t="shared" si="5"/>
        <v>13676.949644799999</v>
      </c>
      <c r="Q20" s="19">
        <f t="shared" si="6"/>
        <v>0</v>
      </c>
      <c r="R20" s="21">
        <f t="shared" si="7"/>
        <v>13676.949644799999</v>
      </c>
      <c r="S20" s="36">
        <v>1038.48</v>
      </c>
      <c r="T20" s="31">
        <f t="shared" si="8"/>
        <v>1726.57</v>
      </c>
      <c r="U20" s="14">
        <v>20</v>
      </c>
      <c r="V20" s="97">
        <f t="shared" si="9"/>
        <v>14.48</v>
      </c>
      <c r="W20" s="99">
        <f t="shared" si="10"/>
        <v>0</v>
      </c>
      <c r="X20" s="7">
        <v>14.48</v>
      </c>
      <c r="Y20" s="22">
        <f t="shared" si="11"/>
        <v>15037.190400000001</v>
      </c>
      <c r="Z20" s="23">
        <f t="shared" si="12"/>
        <v>0</v>
      </c>
      <c r="AA20" s="24">
        <f t="shared" si="13"/>
        <v>15037.190400000001</v>
      </c>
      <c r="AB20" s="112">
        <v>2956</v>
      </c>
      <c r="AC20" s="116">
        <v>1726.57</v>
      </c>
      <c r="AD20" s="5">
        <v>11.78</v>
      </c>
      <c r="AE20" s="21">
        <f t="shared" si="14"/>
        <v>20338.994599999998</v>
      </c>
      <c r="AF20" s="26">
        <f t="shared" si="15"/>
        <v>23294.994599999998</v>
      </c>
      <c r="AG20" s="30">
        <f t="shared" si="16"/>
        <v>2956</v>
      </c>
      <c r="AH20" s="17">
        <f t="shared" si="17"/>
        <v>1726.57</v>
      </c>
      <c r="AI20" s="7">
        <v>14.94</v>
      </c>
      <c r="AJ20" s="25">
        <f t="shared" si="18"/>
        <v>25794.9558</v>
      </c>
      <c r="AK20" s="27">
        <f t="shared" si="19"/>
        <v>28750.9558</v>
      </c>
      <c r="AL20" s="18">
        <v>3547</v>
      </c>
      <c r="AM20" s="33">
        <v>1985.36</v>
      </c>
      <c r="AN20" s="5">
        <v>18.57</v>
      </c>
      <c r="AO20" s="34">
        <f t="shared" si="20"/>
        <v>36868.135199999997</v>
      </c>
      <c r="AP20" s="28">
        <f t="shared" si="21"/>
        <v>40415.135199999997</v>
      </c>
      <c r="AQ20" s="79">
        <f t="shared" si="22"/>
        <v>3547</v>
      </c>
      <c r="AR20" s="17">
        <f t="shared" si="23"/>
        <v>1985.36</v>
      </c>
      <c r="AS20" s="99">
        <v>30.24</v>
      </c>
      <c r="AT20" s="37">
        <f t="shared" si="24"/>
        <v>60037.286399999997</v>
      </c>
      <c r="AU20" s="74">
        <f t="shared" si="25"/>
        <v>63584.286399999997</v>
      </c>
      <c r="AW20" s="2"/>
    </row>
    <row r="21" spans="1:49" ht="14.25" customHeight="1" x14ac:dyDescent="0.25">
      <c r="A21" s="83">
        <v>42795</v>
      </c>
      <c r="B21" s="86">
        <f t="shared" si="28"/>
        <v>8.2333300000000236</v>
      </c>
      <c r="C21" s="87">
        <f t="shared" si="29"/>
        <v>10.410000000000082</v>
      </c>
      <c r="D21" s="82">
        <f t="shared" si="26"/>
        <v>26</v>
      </c>
      <c r="E21" s="38">
        <f t="shared" si="27"/>
        <v>-168.12999999999988</v>
      </c>
      <c r="F21" s="39"/>
      <c r="G21" s="29"/>
      <c r="H21" s="121">
        <f t="shared" si="0"/>
        <v>2982</v>
      </c>
      <c r="I21" s="121">
        <f t="shared" si="1"/>
        <v>1558.44</v>
      </c>
      <c r="J21" s="103">
        <v>830.16539999999998</v>
      </c>
      <c r="K21" s="94">
        <f t="shared" si="2"/>
        <v>1558.44</v>
      </c>
      <c r="L21" s="5">
        <v>20</v>
      </c>
      <c r="M21" s="106">
        <f t="shared" si="3"/>
        <v>17.440000000000001</v>
      </c>
      <c r="N21" s="108">
        <f t="shared" si="4"/>
        <v>0</v>
      </c>
      <c r="O21" s="5">
        <v>17.440000000000001</v>
      </c>
      <c r="P21" s="20">
        <f t="shared" si="5"/>
        <v>14478.084576000001</v>
      </c>
      <c r="Q21" s="19">
        <f t="shared" si="6"/>
        <v>0</v>
      </c>
      <c r="R21" s="21">
        <f t="shared" si="7"/>
        <v>14478.084576000001</v>
      </c>
      <c r="S21" s="36">
        <v>1048.8900000000001</v>
      </c>
      <c r="T21" s="31">
        <f t="shared" si="8"/>
        <v>1558.44</v>
      </c>
      <c r="U21" s="14">
        <v>20</v>
      </c>
      <c r="V21" s="97">
        <f t="shared" si="9"/>
        <v>15.28</v>
      </c>
      <c r="W21" s="99">
        <f t="shared" si="10"/>
        <v>0</v>
      </c>
      <c r="X21" s="7">
        <v>15.28</v>
      </c>
      <c r="Y21" s="22">
        <f t="shared" si="11"/>
        <v>16027.039200000001</v>
      </c>
      <c r="Z21" s="23">
        <f t="shared" si="12"/>
        <v>0</v>
      </c>
      <c r="AA21" s="24">
        <f t="shared" si="13"/>
        <v>16027.039200000001</v>
      </c>
      <c r="AB21" s="112">
        <v>2982</v>
      </c>
      <c r="AC21" s="116">
        <v>1558.44</v>
      </c>
      <c r="AD21" s="5">
        <v>12.47</v>
      </c>
      <c r="AE21" s="21">
        <f t="shared" si="14"/>
        <v>19433.746800000001</v>
      </c>
      <c r="AF21" s="26">
        <f t="shared" si="15"/>
        <v>22415.746800000001</v>
      </c>
      <c r="AG21" s="30">
        <f t="shared" si="16"/>
        <v>2982</v>
      </c>
      <c r="AH21" s="17">
        <f t="shared" si="17"/>
        <v>1558.44</v>
      </c>
      <c r="AI21" s="7">
        <v>15.73</v>
      </c>
      <c r="AJ21" s="25">
        <f t="shared" si="18"/>
        <v>24514.261200000001</v>
      </c>
      <c r="AK21" s="27">
        <f t="shared" si="19"/>
        <v>27496.261200000001</v>
      </c>
      <c r="AL21" s="18">
        <v>3578</v>
      </c>
      <c r="AM21" s="33">
        <v>1985.36</v>
      </c>
      <c r="AN21" s="5">
        <v>19.510000000000002</v>
      </c>
      <c r="AO21" s="34">
        <f t="shared" si="20"/>
        <v>38734.373599999999</v>
      </c>
      <c r="AP21" s="28">
        <f t="shared" si="21"/>
        <v>42312.373599999999</v>
      </c>
      <c r="AQ21" s="79">
        <f t="shared" si="22"/>
        <v>3578</v>
      </c>
      <c r="AR21" s="17">
        <f t="shared" si="23"/>
        <v>1985.36</v>
      </c>
      <c r="AS21" s="99">
        <v>30.75</v>
      </c>
      <c r="AT21" s="37">
        <f t="shared" si="24"/>
        <v>61049.82</v>
      </c>
      <c r="AU21" s="74">
        <f t="shared" si="25"/>
        <v>64627.82</v>
      </c>
      <c r="AW21" s="2"/>
    </row>
    <row r="22" spans="1:49" ht="14.25" customHeight="1" x14ac:dyDescent="0.25">
      <c r="A22" s="83">
        <v>42826</v>
      </c>
      <c r="B22" s="86">
        <f t="shared" si="28"/>
        <v>3.9031999999999698</v>
      </c>
      <c r="C22" s="87">
        <f t="shared" si="29"/>
        <v>4.9299999999998363</v>
      </c>
      <c r="D22" s="82">
        <f t="shared" si="26"/>
        <v>11</v>
      </c>
      <c r="E22" s="38">
        <f t="shared" si="27"/>
        <v>28.940000000000055</v>
      </c>
      <c r="F22" s="39"/>
      <c r="G22" s="29"/>
      <c r="H22" s="121">
        <f t="shared" si="0"/>
        <v>2993</v>
      </c>
      <c r="I22" s="121">
        <f t="shared" si="1"/>
        <v>1587.38</v>
      </c>
      <c r="J22" s="103">
        <v>834.06859999999995</v>
      </c>
      <c r="K22" s="94">
        <f t="shared" si="2"/>
        <v>1587.38</v>
      </c>
      <c r="L22" s="5">
        <v>20</v>
      </c>
      <c r="M22" s="106">
        <f t="shared" si="3"/>
        <v>20</v>
      </c>
      <c r="N22" s="108">
        <f t="shared" si="4"/>
        <v>7.9999999999998295E-2</v>
      </c>
      <c r="O22" s="5">
        <v>20.079999999999998</v>
      </c>
      <c r="P22" s="20">
        <f t="shared" si="5"/>
        <v>16681.371999999999</v>
      </c>
      <c r="Q22" s="19">
        <f t="shared" si="6"/>
        <v>126.99039999999731</v>
      </c>
      <c r="R22" s="21">
        <f t="shared" si="7"/>
        <v>16808.362399999998</v>
      </c>
      <c r="S22" s="36">
        <v>1053.82</v>
      </c>
      <c r="T22" s="31">
        <f t="shared" si="8"/>
        <v>1587.38</v>
      </c>
      <c r="U22" s="14">
        <v>20</v>
      </c>
      <c r="V22" s="97">
        <f t="shared" si="9"/>
        <v>17.510000000000002</v>
      </c>
      <c r="W22" s="99">
        <f t="shared" si="10"/>
        <v>0</v>
      </c>
      <c r="X22" s="7">
        <v>17.510000000000002</v>
      </c>
      <c r="Y22" s="22">
        <f t="shared" si="11"/>
        <v>18452.388200000001</v>
      </c>
      <c r="Z22" s="23">
        <f t="shared" si="12"/>
        <v>0</v>
      </c>
      <c r="AA22" s="24">
        <f t="shared" si="13"/>
        <v>18452.388200000001</v>
      </c>
      <c r="AB22" s="112">
        <v>2993</v>
      </c>
      <c r="AC22" s="116">
        <v>1587.38</v>
      </c>
      <c r="AD22" s="5">
        <v>14.1</v>
      </c>
      <c r="AE22" s="21">
        <f t="shared" si="14"/>
        <v>22382.058000000001</v>
      </c>
      <c r="AF22" s="26">
        <f t="shared" si="15"/>
        <v>25375.058000000001</v>
      </c>
      <c r="AG22" s="30">
        <f t="shared" si="16"/>
        <v>2993</v>
      </c>
      <c r="AH22" s="17">
        <f t="shared" si="17"/>
        <v>1587.38</v>
      </c>
      <c r="AI22" s="7">
        <v>17.649999999999999</v>
      </c>
      <c r="AJ22" s="25">
        <f t="shared" si="18"/>
        <v>28017.257000000001</v>
      </c>
      <c r="AK22" s="27">
        <f t="shared" si="19"/>
        <v>31010.257000000001</v>
      </c>
      <c r="AL22" s="18">
        <v>3592</v>
      </c>
      <c r="AM22" s="33">
        <v>1985.36</v>
      </c>
      <c r="AN22" s="5">
        <v>21.81</v>
      </c>
      <c r="AO22" s="34">
        <f t="shared" si="20"/>
        <v>43300.701599999993</v>
      </c>
      <c r="AP22" s="28">
        <f t="shared" si="21"/>
        <v>46892.701599999993</v>
      </c>
      <c r="AQ22" s="79">
        <f t="shared" si="22"/>
        <v>3592</v>
      </c>
      <c r="AR22" s="17">
        <f t="shared" si="23"/>
        <v>1985.36</v>
      </c>
      <c r="AS22" s="99">
        <v>33.299999999999997</v>
      </c>
      <c r="AT22" s="37">
        <f t="shared" si="24"/>
        <v>66112.487999999998</v>
      </c>
      <c r="AU22" s="74">
        <f t="shared" si="25"/>
        <v>69704.487999999998</v>
      </c>
      <c r="AW22" s="2"/>
    </row>
    <row r="23" spans="1:49" ht="14.25" customHeight="1" x14ac:dyDescent="0.25">
      <c r="A23" s="83">
        <v>42856</v>
      </c>
      <c r="B23" s="86">
        <f t="shared" si="28"/>
        <v>3.9032600000000457</v>
      </c>
      <c r="C23" s="87">
        <f t="shared" si="29"/>
        <v>4.9300000000000637</v>
      </c>
      <c r="D23" s="82">
        <f t="shared" si="26"/>
        <v>10</v>
      </c>
      <c r="E23" s="38">
        <f t="shared" si="27"/>
        <v>46.089999999999918</v>
      </c>
      <c r="F23" s="39"/>
      <c r="G23" s="29"/>
      <c r="H23" s="121">
        <f t="shared" si="0"/>
        <v>3003</v>
      </c>
      <c r="I23" s="121">
        <f t="shared" si="1"/>
        <v>1633.47</v>
      </c>
      <c r="J23" s="103">
        <v>837.97185999999999</v>
      </c>
      <c r="K23" s="94">
        <f t="shared" si="2"/>
        <v>1633.47</v>
      </c>
      <c r="L23" s="5">
        <v>20</v>
      </c>
      <c r="M23" s="106">
        <f t="shared" si="3"/>
        <v>18.34</v>
      </c>
      <c r="N23" s="108">
        <f t="shared" si="4"/>
        <v>0</v>
      </c>
      <c r="O23" s="5">
        <v>18.34</v>
      </c>
      <c r="P23" s="20">
        <f t="shared" si="5"/>
        <v>15368.403912399999</v>
      </c>
      <c r="Q23" s="19">
        <f t="shared" si="6"/>
        <v>0</v>
      </c>
      <c r="R23" s="21">
        <f t="shared" si="7"/>
        <v>15368.403912399999</v>
      </c>
      <c r="S23" s="36">
        <v>1058.75</v>
      </c>
      <c r="T23" s="31">
        <f t="shared" si="8"/>
        <v>1633.47</v>
      </c>
      <c r="U23" s="14">
        <v>20</v>
      </c>
      <c r="V23" s="97">
        <f t="shared" si="9"/>
        <v>16</v>
      </c>
      <c r="W23" s="99">
        <f t="shared" si="10"/>
        <v>0</v>
      </c>
      <c r="X23" s="7">
        <v>16</v>
      </c>
      <c r="Y23" s="22">
        <f t="shared" si="11"/>
        <v>16940</v>
      </c>
      <c r="Z23" s="23">
        <f t="shared" si="12"/>
        <v>0</v>
      </c>
      <c r="AA23" s="24">
        <f t="shared" si="13"/>
        <v>16940</v>
      </c>
      <c r="AB23" s="112">
        <v>3003</v>
      </c>
      <c r="AC23" s="116">
        <v>1633.47</v>
      </c>
      <c r="AD23" s="5">
        <v>13.12</v>
      </c>
      <c r="AE23" s="21">
        <f t="shared" si="14"/>
        <v>21431.126399999997</v>
      </c>
      <c r="AF23" s="26">
        <f t="shared" si="15"/>
        <v>24434.126399999997</v>
      </c>
      <c r="AG23" s="30">
        <f t="shared" si="16"/>
        <v>3003</v>
      </c>
      <c r="AH23" s="17">
        <f t="shared" si="17"/>
        <v>1633.47</v>
      </c>
      <c r="AI23" s="7">
        <v>16.48</v>
      </c>
      <c r="AJ23" s="25">
        <f t="shared" si="18"/>
        <v>26919.585600000002</v>
      </c>
      <c r="AK23" s="27">
        <f t="shared" si="19"/>
        <v>29922.585600000002</v>
      </c>
      <c r="AL23" s="18">
        <v>3604</v>
      </c>
      <c r="AM23" s="33">
        <v>1985.36</v>
      </c>
      <c r="AN23" s="5">
        <v>20.66</v>
      </c>
      <c r="AO23" s="34">
        <f t="shared" si="20"/>
        <v>41017.537599999996</v>
      </c>
      <c r="AP23" s="28">
        <f t="shared" si="21"/>
        <v>44621.537599999996</v>
      </c>
      <c r="AQ23" s="79">
        <f t="shared" si="22"/>
        <v>3604</v>
      </c>
      <c r="AR23" s="17">
        <f t="shared" si="23"/>
        <v>1985.36</v>
      </c>
      <c r="AS23" s="99">
        <v>32.24</v>
      </c>
      <c r="AT23" s="37">
        <f t="shared" si="24"/>
        <v>64008.006399999998</v>
      </c>
      <c r="AU23" s="74">
        <f t="shared" si="25"/>
        <v>67612.006399999998</v>
      </c>
      <c r="AW23" s="2"/>
    </row>
    <row r="24" spans="1:49" ht="14.25" customHeight="1" x14ac:dyDescent="0.25">
      <c r="A24" s="83">
        <v>42887</v>
      </c>
      <c r="B24" s="86">
        <f t="shared" si="28"/>
        <v>1.8906399999999621</v>
      </c>
      <c r="C24" s="87">
        <f t="shared" si="29"/>
        <v>2.3900000000001</v>
      </c>
      <c r="D24" s="82">
        <f t="shared" si="26"/>
        <v>3</v>
      </c>
      <c r="E24" s="38">
        <f t="shared" si="27"/>
        <v>-67.440000000000055</v>
      </c>
      <c r="F24" s="39"/>
      <c r="G24" s="29"/>
      <c r="H24" s="121">
        <f t="shared" si="0"/>
        <v>3006</v>
      </c>
      <c r="I24" s="121">
        <f t="shared" si="1"/>
        <v>1566.03</v>
      </c>
      <c r="J24" s="103">
        <v>839.86249999999995</v>
      </c>
      <c r="K24" s="94">
        <f t="shared" si="2"/>
        <v>1566.03</v>
      </c>
      <c r="L24" s="5">
        <v>20</v>
      </c>
      <c r="M24" s="106">
        <f t="shared" si="3"/>
        <v>18.43</v>
      </c>
      <c r="N24" s="108">
        <f t="shared" si="4"/>
        <v>0</v>
      </c>
      <c r="O24" s="5">
        <v>18.43</v>
      </c>
      <c r="P24" s="20">
        <f t="shared" si="5"/>
        <v>15478.665874999999</v>
      </c>
      <c r="Q24" s="19">
        <f t="shared" si="6"/>
        <v>0</v>
      </c>
      <c r="R24" s="21">
        <f t="shared" si="7"/>
        <v>15478.665874999999</v>
      </c>
      <c r="S24" s="36">
        <v>1061.1400000000001</v>
      </c>
      <c r="T24" s="31">
        <f t="shared" si="8"/>
        <v>1566.03</v>
      </c>
      <c r="U24" s="14">
        <v>20</v>
      </c>
      <c r="V24" s="97">
        <f t="shared" si="9"/>
        <v>16.12</v>
      </c>
      <c r="W24" s="99">
        <f t="shared" si="10"/>
        <v>0</v>
      </c>
      <c r="X24" s="7">
        <v>16.12</v>
      </c>
      <c r="Y24" s="22">
        <f t="shared" si="11"/>
        <v>17105.576800000003</v>
      </c>
      <c r="Z24" s="23">
        <f t="shared" si="12"/>
        <v>0</v>
      </c>
      <c r="AA24" s="24">
        <f t="shared" si="13"/>
        <v>17105.576800000003</v>
      </c>
      <c r="AB24" s="112">
        <v>3006</v>
      </c>
      <c r="AC24" s="116">
        <v>1566.03</v>
      </c>
      <c r="AD24" s="5">
        <v>13.17</v>
      </c>
      <c r="AE24" s="21">
        <f t="shared" si="14"/>
        <v>20624.615099999999</v>
      </c>
      <c r="AF24" s="26">
        <f t="shared" si="15"/>
        <v>23630.615099999999</v>
      </c>
      <c r="AG24" s="30">
        <f t="shared" si="16"/>
        <v>3006</v>
      </c>
      <c r="AH24" s="17">
        <f t="shared" si="17"/>
        <v>1566.03</v>
      </c>
      <c r="AI24" s="7">
        <v>16.79</v>
      </c>
      <c r="AJ24" s="25">
        <f t="shared" si="18"/>
        <v>26293.643699999997</v>
      </c>
      <c r="AK24" s="27">
        <f t="shared" si="19"/>
        <v>29299.643699999997</v>
      </c>
      <c r="AL24" s="18">
        <v>3607</v>
      </c>
      <c r="AM24" s="33">
        <v>1985.36</v>
      </c>
      <c r="AN24" s="5">
        <v>20.78</v>
      </c>
      <c r="AO24" s="34">
        <f t="shared" si="20"/>
        <v>41255.7808</v>
      </c>
      <c r="AP24" s="28">
        <f t="shared" si="21"/>
        <v>44862.7808</v>
      </c>
      <c r="AQ24" s="79">
        <f t="shared" si="22"/>
        <v>3607</v>
      </c>
      <c r="AR24" s="17">
        <f t="shared" si="23"/>
        <v>1985.36</v>
      </c>
      <c r="AS24" s="99">
        <v>31.86</v>
      </c>
      <c r="AT24" s="37">
        <f t="shared" si="24"/>
        <v>63253.569599999995</v>
      </c>
      <c r="AU24" s="74">
        <f t="shared" si="25"/>
        <v>66860.569599999988</v>
      </c>
      <c r="AW24" s="2"/>
    </row>
    <row r="25" spans="1:49" ht="14.25" customHeight="1" x14ac:dyDescent="0.25">
      <c r="A25" s="83">
        <v>42917</v>
      </c>
      <c r="B25" s="86">
        <f t="shared" si="28"/>
        <v>0.9757600000000366</v>
      </c>
      <c r="C25" s="87">
        <f t="shared" si="29"/>
        <v>1.2299999999997908</v>
      </c>
      <c r="D25" s="82">
        <f t="shared" si="26"/>
        <v>0</v>
      </c>
      <c r="E25" s="38">
        <f t="shared" si="27"/>
        <v>177.11000000000013</v>
      </c>
      <c r="F25" s="39"/>
      <c r="G25" s="29"/>
      <c r="H25" s="121">
        <f t="shared" si="0"/>
        <v>3006</v>
      </c>
      <c r="I25" s="121">
        <f t="shared" si="1"/>
        <v>1743.14</v>
      </c>
      <c r="J25" s="103">
        <v>840.83825999999999</v>
      </c>
      <c r="K25" s="94">
        <f t="shared" si="2"/>
        <v>1743.14</v>
      </c>
      <c r="L25" s="5">
        <v>20</v>
      </c>
      <c r="M25" s="106">
        <f t="shared" si="3"/>
        <v>19.190000000000001</v>
      </c>
      <c r="N25" s="108">
        <f t="shared" si="4"/>
        <v>0</v>
      </c>
      <c r="O25" s="5">
        <v>19.190000000000001</v>
      </c>
      <c r="P25" s="20">
        <f t="shared" si="5"/>
        <v>16135.686209400001</v>
      </c>
      <c r="Q25" s="19">
        <f t="shared" si="6"/>
        <v>0</v>
      </c>
      <c r="R25" s="21">
        <f t="shared" si="7"/>
        <v>16135.686209400001</v>
      </c>
      <c r="S25" s="36">
        <v>1062.3699999999999</v>
      </c>
      <c r="T25" s="31">
        <f t="shared" si="8"/>
        <v>1743.14</v>
      </c>
      <c r="U25" s="14">
        <v>20</v>
      </c>
      <c r="V25" s="97">
        <f t="shared" si="9"/>
        <v>16.45</v>
      </c>
      <c r="W25" s="99">
        <f t="shared" si="10"/>
        <v>0</v>
      </c>
      <c r="X25" s="7">
        <v>16.45</v>
      </c>
      <c r="Y25" s="22">
        <f t="shared" si="11"/>
        <v>17475.986499999999</v>
      </c>
      <c r="Z25" s="23">
        <f t="shared" si="12"/>
        <v>0</v>
      </c>
      <c r="AA25" s="24">
        <f t="shared" si="13"/>
        <v>17475.986499999999</v>
      </c>
      <c r="AB25" s="112">
        <v>3006</v>
      </c>
      <c r="AC25" s="116">
        <v>1743.14</v>
      </c>
      <c r="AD25" s="5">
        <v>13.17</v>
      </c>
      <c r="AE25" s="21">
        <f t="shared" si="14"/>
        <v>22957.1538</v>
      </c>
      <c r="AF25" s="26">
        <f t="shared" si="15"/>
        <v>25963.1538</v>
      </c>
      <c r="AG25" s="30">
        <f t="shared" si="16"/>
        <v>3006</v>
      </c>
      <c r="AH25" s="17">
        <f t="shared" si="17"/>
        <v>1743.14</v>
      </c>
      <c r="AI25" s="7">
        <v>16.2</v>
      </c>
      <c r="AJ25" s="25">
        <f t="shared" si="18"/>
        <v>28238.867999999999</v>
      </c>
      <c r="AK25" s="27">
        <f t="shared" si="19"/>
        <v>31244.867999999999</v>
      </c>
      <c r="AL25" s="18">
        <v>3607</v>
      </c>
      <c r="AM25" s="33">
        <v>1985.36</v>
      </c>
      <c r="AN25" s="5">
        <v>20.12</v>
      </c>
      <c r="AO25" s="34">
        <f t="shared" si="20"/>
        <v>39945.443200000002</v>
      </c>
      <c r="AP25" s="28">
        <f t="shared" si="21"/>
        <v>43552.443200000002</v>
      </c>
      <c r="AQ25" s="79">
        <f t="shared" si="22"/>
        <v>3607</v>
      </c>
      <c r="AR25" s="17">
        <f t="shared" si="23"/>
        <v>1985.36</v>
      </c>
      <c r="AS25" s="99">
        <v>30.05</v>
      </c>
      <c r="AT25" s="37">
        <f t="shared" si="24"/>
        <v>59660.067999999999</v>
      </c>
      <c r="AU25" s="74">
        <f t="shared" si="25"/>
        <v>63267.067999999999</v>
      </c>
      <c r="AW25" s="2"/>
    </row>
    <row r="26" spans="1:49" ht="14.25" customHeight="1" x14ac:dyDescent="0.25">
      <c r="A26" s="83">
        <v>42948</v>
      </c>
      <c r="B26" s="86">
        <f t="shared" si="28"/>
        <v>-0.42686000000003332</v>
      </c>
      <c r="C26" s="87">
        <f t="shared" si="29"/>
        <v>-0.53999999999996362</v>
      </c>
      <c r="D26" s="82">
        <f t="shared" si="26"/>
        <v>-6</v>
      </c>
      <c r="E26" s="38">
        <f t="shared" si="27"/>
        <v>-71.7800000000002</v>
      </c>
      <c r="F26" s="39"/>
      <c r="G26" s="29"/>
      <c r="H26" s="121">
        <f t="shared" si="0"/>
        <v>3000</v>
      </c>
      <c r="I26" s="121">
        <f t="shared" si="1"/>
        <v>1671.36</v>
      </c>
      <c r="J26" s="103">
        <v>840.41139999999996</v>
      </c>
      <c r="K26" s="94">
        <f t="shared" si="2"/>
        <v>1671.36</v>
      </c>
      <c r="L26" s="5">
        <v>20</v>
      </c>
      <c r="M26" s="106">
        <f t="shared" si="3"/>
        <v>18.87</v>
      </c>
      <c r="N26" s="108">
        <f t="shared" si="4"/>
        <v>0</v>
      </c>
      <c r="O26" s="5">
        <v>18.87</v>
      </c>
      <c r="P26" s="20">
        <f t="shared" si="5"/>
        <v>15858.563118</v>
      </c>
      <c r="Q26" s="19">
        <f t="shared" si="6"/>
        <v>0</v>
      </c>
      <c r="R26" s="21">
        <f t="shared" si="7"/>
        <v>15858.563118</v>
      </c>
      <c r="S26" s="36">
        <v>1061.83</v>
      </c>
      <c r="T26" s="31">
        <f t="shared" si="8"/>
        <v>1671.36</v>
      </c>
      <c r="U26" s="14">
        <v>20</v>
      </c>
      <c r="V26" s="97">
        <f t="shared" si="9"/>
        <v>16.260000000000002</v>
      </c>
      <c r="W26" s="99">
        <f t="shared" si="10"/>
        <v>0</v>
      </c>
      <c r="X26" s="7">
        <v>16.260000000000002</v>
      </c>
      <c r="Y26" s="22">
        <f t="shared" si="11"/>
        <v>17265.355800000001</v>
      </c>
      <c r="Z26" s="23">
        <f t="shared" si="12"/>
        <v>0</v>
      </c>
      <c r="AA26" s="24">
        <f t="shared" si="13"/>
        <v>17265.355800000001</v>
      </c>
      <c r="AB26" s="112">
        <v>3000</v>
      </c>
      <c r="AC26" s="116">
        <v>1671.36</v>
      </c>
      <c r="AD26" s="5">
        <v>12.99</v>
      </c>
      <c r="AE26" s="21">
        <f t="shared" si="14"/>
        <v>21710.966399999998</v>
      </c>
      <c r="AF26" s="26">
        <f t="shared" si="15"/>
        <v>24710.966399999998</v>
      </c>
      <c r="AG26" s="30">
        <f t="shared" si="16"/>
        <v>3000</v>
      </c>
      <c r="AH26" s="17">
        <f t="shared" si="17"/>
        <v>1671.36</v>
      </c>
      <c r="AI26" s="7">
        <v>16.39</v>
      </c>
      <c r="AJ26" s="25">
        <f t="shared" si="18"/>
        <v>27393.590400000001</v>
      </c>
      <c r="AK26" s="27">
        <f t="shared" si="19"/>
        <v>30393.590400000001</v>
      </c>
      <c r="AL26" s="18">
        <v>3600</v>
      </c>
      <c r="AM26" s="33">
        <v>1985.36</v>
      </c>
      <c r="AN26" s="5">
        <v>20.190000000000001</v>
      </c>
      <c r="AO26" s="34">
        <f t="shared" si="20"/>
        <v>40084.418400000002</v>
      </c>
      <c r="AP26" s="28">
        <f t="shared" si="21"/>
        <v>43684.418400000002</v>
      </c>
      <c r="AQ26" s="79">
        <f t="shared" si="22"/>
        <v>3600</v>
      </c>
      <c r="AR26" s="17">
        <f t="shared" si="23"/>
        <v>1985.36</v>
      </c>
      <c r="AS26" s="99">
        <v>30.06</v>
      </c>
      <c r="AT26" s="37">
        <f t="shared" si="24"/>
        <v>59679.921599999994</v>
      </c>
      <c r="AU26" s="74">
        <f t="shared" si="25"/>
        <v>63279.921599999994</v>
      </c>
      <c r="AW26" s="2"/>
    </row>
    <row r="27" spans="1:49" ht="14.25" customHeight="1" x14ac:dyDescent="0.25">
      <c r="A27" s="83">
        <v>42979</v>
      </c>
      <c r="B27" s="86">
        <f t="shared" si="28"/>
        <v>1.1587000000000671</v>
      </c>
      <c r="C27" s="87">
        <f t="shared" si="29"/>
        <v>1.4700000000000273</v>
      </c>
      <c r="D27" s="82">
        <f t="shared" si="26"/>
        <v>1</v>
      </c>
      <c r="E27" s="38">
        <f t="shared" si="27"/>
        <v>-74.069999999999936</v>
      </c>
      <c r="F27" s="39"/>
      <c r="G27" s="29"/>
      <c r="H27" s="121">
        <f t="shared" si="0"/>
        <v>3001</v>
      </c>
      <c r="I27" s="121">
        <f t="shared" si="1"/>
        <v>1597.29</v>
      </c>
      <c r="J27" s="103">
        <v>841.57010000000002</v>
      </c>
      <c r="K27" s="94">
        <f t="shared" si="2"/>
        <v>1597.29</v>
      </c>
      <c r="L27" s="5">
        <v>20</v>
      </c>
      <c r="M27" s="106">
        <f t="shared" si="3"/>
        <v>17.84</v>
      </c>
      <c r="N27" s="108">
        <f t="shared" si="4"/>
        <v>0</v>
      </c>
      <c r="O27" s="5">
        <v>17.84</v>
      </c>
      <c r="P27" s="20">
        <f t="shared" si="5"/>
        <v>15013.610584</v>
      </c>
      <c r="Q27" s="19">
        <f t="shared" si="6"/>
        <v>0</v>
      </c>
      <c r="R27" s="21">
        <f t="shared" si="7"/>
        <v>15013.610584</v>
      </c>
      <c r="S27" s="36">
        <v>1063.3</v>
      </c>
      <c r="T27" s="31">
        <f t="shared" si="8"/>
        <v>1597.29</v>
      </c>
      <c r="U27" s="14">
        <v>20</v>
      </c>
      <c r="V27" s="97">
        <f t="shared" si="9"/>
        <v>15.74</v>
      </c>
      <c r="W27" s="99">
        <f t="shared" si="10"/>
        <v>0</v>
      </c>
      <c r="X27" s="7">
        <v>15.74</v>
      </c>
      <c r="Y27" s="22">
        <f t="shared" si="11"/>
        <v>16736.342000000001</v>
      </c>
      <c r="Z27" s="23">
        <f t="shared" si="12"/>
        <v>0</v>
      </c>
      <c r="AA27" s="24">
        <f t="shared" si="13"/>
        <v>16736.342000000001</v>
      </c>
      <c r="AB27" s="112">
        <v>3001</v>
      </c>
      <c r="AC27" s="116">
        <v>1597.29</v>
      </c>
      <c r="AD27" s="5">
        <v>13.23</v>
      </c>
      <c r="AE27" s="21">
        <f t="shared" si="14"/>
        <v>21132.146700000001</v>
      </c>
      <c r="AF27" s="26">
        <f t="shared" si="15"/>
        <v>24133.146700000001</v>
      </c>
      <c r="AG27" s="30">
        <f t="shared" si="16"/>
        <v>3001</v>
      </c>
      <c r="AH27" s="17">
        <f t="shared" si="17"/>
        <v>1597.29</v>
      </c>
      <c r="AI27" s="7">
        <v>16.91</v>
      </c>
      <c r="AJ27" s="25">
        <f t="shared" si="18"/>
        <v>27010.173899999998</v>
      </c>
      <c r="AK27" s="27">
        <f t="shared" si="19"/>
        <v>30011.173899999998</v>
      </c>
      <c r="AL27" s="18">
        <v>3601</v>
      </c>
      <c r="AM27" s="33">
        <v>1985.36</v>
      </c>
      <c r="AN27" s="5">
        <v>20.85</v>
      </c>
      <c r="AO27" s="34">
        <f t="shared" si="20"/>
        <v>41394.756000000001</v>
      </c>
      <c r="AP27" s="28">
        <f t="shared" si="21"/>
        <v>44995.756000000001</v>
      </c>
      <c r="AQ27" s="79">
        <f t="shared" si="22"/>
        <v>3601</v>
      </c>
      <c r="AR27" s="17">
        <f t="shared" si="23"/>
        <v>1985.36</v>
      </c>
      <c r="AS27" s="99">
        <v>32.369999999999997</v>
      </c>
      <c r="AT27" s="37">
        <f t="shared" si="24"/>
        <v>64266.10319999999</v>
      </c>
      <c r="AU27" s="74">
        <f t="shared" si="25"/>
        <v>67867.103199999983</v>
      </c>
      <c r="AW27" s="2"/>
    </row>
    <row r="28" spans="1:49" ht="14.25" customHeight="1" x14ac:dyDescent="0.25">
      <c r="A28" s="83">
        <v>43009</v>
      </c>
      <c r="B28" s="86">
        <f t="shared" si="28"/>
        <v>0.36594000000002325</v>
      </c>
      <c r="C28" s="87">
        <f t="shared" si="29"/>
        <v>0.46000000000003638</v>
      </c>
      <c r="D28" s="82">
        <f t="shared" si="26"/>
        <v>-3</v>
      </c>
      <c r="E28" s="38">
        <f t="shared" si="27"/>
        <v>40.759999999999991</v>
      </c>
      <c r="F28" s="39"/>
      <c r="G28" s="29"/>
      <c r="H28" s="121">
        <f t="shared" si="0"/>
        <v>2998</v>
      </c>
      <c r="I28" s="121">
        <f t="shared" si="1"/>
        <v>1638.05</v>
      </c>
      <c r="J28" s="103">
        <v>841.93604000000005</v>
      </c>
      <c r="K28" s="94">
        <f t="shared" si="2"/>
        <v>1638.05</v>
      </c>
      <c r="L28" s="5">
        <v>20</v>
      </c>
      <c r="M28" s="106">
        <f t="shared" si="3"/>
        <v>18.53</v>
      </c>
      <c r="N28" s="108">
        <f t="shared" si="4"/>
        <v>0</v>
      </c>
      <c r="O28" s="5">
        <v>18.53</v>
      </c>
      <c r="P28" s="20">
        <f t="shared" si="5"/>
        <v>15601.074821200002</v>
      </c>
      <c r="Q28" s="19">
        <f t="shared" si="6"/>
        <v>0</v>
      </c>
      <c r="R28" s="21">
        <f t="shared" si="7"/>
        <v>15601.074821200002</v>
      </c>
      <c r="S28" s="36">
        <v>1063.76</v>
      </c>
      <c r="T28" s="31">
        <f t="shared" si="8"/>
        <v>1638.05</v>
      </c>
      <c r="U28" s="14">
        <v>20</v>
      </c>
      <c r="V28" s="97">
        <f t="shared" si="9"/>
        <v>16.28</v>
      </c>
      <c r="W28" s="99">
        <f t="shared" si="10"/>
        <v>0</v>
      </c>
      <c r="X28" s="7">
        <v>16.28</v>
      </c>
      <c r="Y28" s="22">
        <f t="shared" si="11"/>
        <v>17318.0128</v>
      </c>
      <c r="Z28" s="23">
        <f t="shared" si="12"/>
        <v>0</v>
      </c>
      <c r="AA28" s="24">
        <f t="shared" si="13"/>
        <v>17318.0128</v>
      </c>
      <c r="AB28" s="112">
        <v>2998</v>
      </c>
      <c r="AC28" s="116">
        <v>1638.05</v>
      </c>
      <c r="AD28" s="5">
        <v>13.23</v>
      </c>
      <c r="AE28" s="21">
        <f t="shared" si="14"/>
        <v>21671.4015</v>
      </c>
      <c r="AF28" s="26">
        <f t="shared" si="15"/>
        <v>24669.4015</v>
      </c>
      <c r="AG28" s="30">
        <f t="shared" si="16"/>
        <v>2998</v>
      </c>
      <c r="AH28" s="17">
        <f t="shared" si="17"/>
        <v>1638.05</v>
      </c>
      <c r="AI28" s="7">
        <v>16.82</v>
      </c>
      <c r="AJ28" s="25">
        <f t="shared" si="18"/>
        <v>27552.001</v>
      </c>
      <c r="AK28" s="27">
        <f t="shared" si="19"/>
        <v>30550.001</v>
      </c>
      <c r="AL28" s="18">
        <v>3598</v>
      </c>
      <c r="AM28" s="33">
        <v>1985.36</v>
      </c>
      <c r="AN28" s="5">
        <v>21.04</v>
      </c>
      <c r="AO28" s="34">
        <f t="shared" si="20"/>
        <v>41771.974399999999</v>
      </c>
      <c r="AP28" s="28">
        <f t="shared" si="21"/>
        <v>45369.974399999999</v>
      </c>
      <c r="AQ28" s="79">
        <f t="shared" si="22"/>
        <v>3598</v>
      </c>
      <c r="AR28" s="17">
        <f t="shared" si="23"/>
        <v>1985.36</v>
      </c>
      <c r="AS28" s="99">
        <v>31.53</v>
      </c>
      <c r="AT28" s="37">
        <f t="shared" si="24"/>
        <v>62598.400799999996</v>
      </c>
      <c r="AU28" s="74">
        <f t="shared" si="25"/>
        <v>66196.400800000003</v>
      </c>
      <c r="AW28" s="2"/>
    </row>
    <row r="29" spans="1:49" ht="14.25" customHeight="1" x14ac:dyDescent="0.25">
      <c r="A29" s="83">
        <v>43040</v>
      </c>
      <c r="B29" s="86">
        <f t="shared" si="28"/>
        <v>0.12199999999995725</v>
      </c>
      <c r="C29" s="87">
        <f t="shared" si="29"/>
        <v>0.15000000000009095</v>
      </c>
      <c r="D29" s="82">
        <f t="shared" si="26"/>
        <v>-3</v>
      </c>
      <c r="E29" s="38">
        <f t="shared" si="27"/>
        <v>-17.799999999999955</v>
      </c>
      <c r="F29" s="39"/>
      <c r="G29" s="29"/>
      <c r="H29" s="121">
        <f t="shared" si="0"/>
        <v>2995</v>
      </c>
      <c r="I29" s="121">
        <f t="shared" si="1"/>
        <v>1620.25</v>
      </c>
      <c r="J29" s="103">
        <v>842.05804000000001</v>
      </c>
      <c r="K29" s="94">
        <f t="shared" si="2"/>
        <v>1620.25</v>
      </c>
      <c r="L29" s="5">
        <v>20</v>
      </c>
      <c r="M29" s="106">
        <f t="shared" si="3"/>
        <v>18.87</v>
      </c>
      <c r="N29" s="108">
        <f t="shared" si="4"/>
        <v>0</v>
      </c>
      <c r="O29" s="5">
        <v>18.87</v>
      </c>
      <c r="P29" s="20">
        <f t="shared" si="5"/>
        <v>15889.635214800001</v>
      </c>
      <c r="Q29" s="19">
        <f t="shared" si="6"/>
        <v>0</v>
      </c>
      <c r="R29" s="21">
        <f t="shared" si="7"/>
        <v>15889.635214800001</v>
      </c>
      <c r="S29" s="36">
        <v>1063.9100000000001</v>
      </c>
      <c r="T29" s="31">
        <f t="shared" si="8"/>
        <v>1620.25</v>
      </c>
      <c r="U29" s="14">
        <v>20</v>
      </c>
      <c r="V29" s="97">
        <f t="shared" si="9"/>
        <v>16.760000000000002</v>
      </c>
      <c r="W29" s="99">
        <f t="shared" si="10"/>
        <v>0</v>
      </c>
      <c r="X29" s="7">
        <v>16.760000000000002</v>
      </c>
      <c r="Y29" s="22">
        <f t="shared" si="11"/>
        <v>17831.131600000004</v>
      </c>
      <c r="Z29" s="23">
        <f t="shared" si="12"/>
        <v>0</v>
      </c>
      <c r="AA29" s="24">
        <f t="shared" si="13"/>
        <v>17831.131600000004</v>
      </c>
      <c r="AB29" s="112">
        <v>2995</v>
      </c>
      <c r="AC29" s="116">
        <v>1620.25</v>
      </c>
      <c r="AD29" s="5">
        <v>13.62</v>
      </c>
      <c r="AE29" s="21">
        <f t="shared" si="14"/>
        <v>22067.805</v>
      </c>
      <c r="AF29" s="26">
        <f t="shared" si="15"/>
        <v>25062.805</v>
      </c>
      <c r="AG29" s="30">
        <f t="shared" si="16"/>
        <v>2995</v>
      </c>
      <c r="AH29" s="17">
        <f t="shared" si="17"/>
        <v>1620.25</v>
      </c>
      <c r="AI29" s="7">
        <v>17.260000000000002</v>
      </c>
      <c r="AJ29" s="25">
        <f t="shared" si="18"/>
        <v>27965.515000000003</v>
      </c>
      <c r="AK29" s="27">
        <f t="shared" si="19"/>
        <v>30960.515000000003</v>
      </c>
      <c r="AL29" s="18">
        <v>3594</v>
      </c>
      <c r="AM29" s="33">
        <v>1985.36</v>
      </c>
      <c r="AN29" s="5">
        <v>21.84</v>
      </c>
      <c r="AO29" s="34">
        <f t="shared" si="20"/>
        <v>43360.2624</v>
      </c>
      <c r="AP29" s="28">
        <f t="shared" si="21"/>
        <v>46954.2624</v>
      </c>
      <c r="AQ29" s="79">
        <f t="shared" si="22"/>
        <v>3594</v>
      </c>
      <c r="AR29" s="17">
        <f t="shared" si="23"/>
        <v>1985.36</v>
      </c>
      <c r="AS29" s="99">
        <v>33.299999999999997</v>
      </c>
      <c r="AT29" s="37">
        <f t="shared" si="24"/>
        <v>66112.487999999998</v>
      </c>
      <c r="AU29" s="74">
        <f t="shared" si="25"/>
        <v>69706.487999999998</v>
      </c>
      <c r="AW29" s="2"/>
    </row>
    <row r="30" spans="1:49" ht="14.25" customHeight="1" x14ac:dyDescent="0.25">
      <c r="A30" s="83">
        <v>43070</v>
      </c>
      <c r="B30" s="86">
        <f t="shared" si="28"/>
        <v>1.5246600000000399</v>
      </c>
      <c r="C30" s="87">
        <f t="shared" si="29"/>
        <v>1.9299999999998363</v>
      </c>
      <c r="D30" s="82">
        <f t="shared" si="26"/>
        <v>2</v>
      </c>
      <c r="E30" s="38">
        <f t="shared" si="27"/>
        <v>-8.7200000000000273</v>
      </c>
      <c r="F30" s="39"/>
      <c r="G30" s="29"/>
      <c r="H30" s="121">
        <f t="shared" si="0"/>
        <v>2997</v>
      </c>
      <c r="I30" s="121">
        <f t="shared" si="1"/>
        <v>1611.53</v>
      </c>
      <c r="J30" s="103">
        <v>843.58270000000005</v>
      </c>
      <c r="K30" s="94">
        <f t="shared" si="2"/>
        <v>1611.53</v>
      </c>
      <c r="L30" s="5">
        <v>20</v>
      </c>
      <c r="M30" s="106">
        <f t="shared" si="3"/>
        <v>17.670000000000002</v>
      </c>
      <c r="N30" s="108">
        <f t="shared" si="4"/>
        <v>0</v>
      </c>
      <c r="O30" s="5">
        <v>17.670000000000002</v>
      </c>
      <c r="P30" s="20">
        <f t="shared" si="5"/>
        <v>14906.106309000003</v>
      </c>
      <c r="Q30" s="19">
        <f t="shared" si="6"/>
        <v>0</v>
      </c>
      <c r="R30" s="21">
        <f t="shared" si="7"/>
        <v>14906.106309000003</v>
      </c>
      <c r="S30" s="36">
        <v>1065.8399999999999</v>
      </c>
      <c r="T30" s="31">
        <f t="shared" si="8"/>
        <v>1611.53</v>
      </c>
      <c r="U30" s="14">
        <v>20</v>
      </c>
      <c r="V30" s="97">
        <f t="shared" si="9"/>
        <v>15.41</v>
      </c>
      <c r="W30" s="99">
        <f t="shared" si="10"/>
        <v>0</v>
      </c>
      <c r="X30" s="7">
        <v>15.41</v>
      </c>
      <c r="Y30" s="22">
        <f t="shared" si="11"/>
        <v>16424.594399999998</v>
      </c>
      <c r="Z30" s="23">
        <f t="shared" si="12"/>
        <v>0</v>
      </c>
      <c r="AA30" s="24">
        <f t="shared" si="13"/>
        <v>16424.594399999998</v>
      </c>
      <c r="AB30" s="112">
        <v>2997</v>
      </c>
      <c r="AC30" s="116">
        <v>1611.53</v>
      </c>
      <c r="AD30" s="5">
        <v>12.57</v>
      </c>
      <c r="AE30" s="21">
        <f t="shared" si="14"/>
        <v>20256.932100000002</v>
      </c>
      <c r="AF30" s="26">
        <f t="shared" si="15"/>
        <v>23253.932100000002</v>
      </c>
      <c r="AG30" s="30">
        <f t="shared" si="16"/>
        <v>2997</v>
      </c>
      <c r="AH30" s="17">
        <f t="shared" si="17"/>
        <v>1611.53</v>
      </c>
      <c r="AI30" s="7">
        <v>15.83</v>
      </c>
      <c r="AJ30" s="25">
        <f t="shared" si="18"/>
        <v>25510.519899999999</v>
      </c>
      <c r="AK30" s="27">
        <f t="shared" si="19"/>
        <v>28507.519899999999</v>
      </c>
      <c r="AL30" s="18">
        <v>3596</v>
      </c>
      <c r="AM30" s="33">
        <v>1985.36</v>
      </c>
      <c r="AN30" s="5">
        <v>19.71</v>
      </c>
      <c r="AO30" s="34">
        <f t="shared" si="20"/>
        <v>39131.445599999999</v>
      </c>
      <c r="AP30" s="28">
        <f t="shared" si="21"/>
        <v>42727.445599999999</v>
      </c>
      <c r="AQ30" s="79">
        <f t="shared" si="22"/>
        <v>3596</v>
      </c>
      <c r="AR30" s="17">
        <f t="shared" si="23"/>
        <v>1985.36</v>
      </c>
      <c r="AS30" s="99">
        <v>30.58</v>
      </c>
      <c r="AT30" s="37">
        <f t="shared" si="24"/>
        <v>60712.308799999992</v>
      </c>
      <c r="AU30" s="74">
        <f t="shared" si="25"/>
        <v>64308.308799999992</v>
      </c>
      <c r="AW30" s="2"/>
    </row>
    <row r="31" spans="1:49" ht="14.25" customHeight="1" x14ac:dyDescent="0.25">
      <c r="A31" s="83">
        <v>43101</v>
      </c>
      <c r="B31" s="86">
        <f t="shared" si="28"/>
        <v>3.2272999999999001</v>
      </c>
      <c r="C31" s="87">
        <f t="shared" si="29"/>
        <v>4.0800000000001546</v>
      </c>
      <c r="D31" s="82">
        <f t="shared" si="26"/>
        <v>7</v>
      </c>
      <c r="E31" s="38">
        <f t="shared" si="27"/>
        <v>42.940000000000055</v>
      </c>
      <c r="F31" s="39"/>
      <c r="G31" s="29"/>
      <c r="H31" s="121">
        <f t="shared" si="0"/>
        <v>3004</v>
      </c>
      <c r="I31" s="121">
        <f t="shared" si="1"/>
        <v>1654.47</v>
      </c>
      <c r="J31" s="103">
        <v>846.81</v>
      </c>
      <c r="K31" s="94">
        <f t="shared" si="2"/>
        <v>1654.47</v>
      </c>
      <c r="L31" s="5">
        <v>20</v>
      </c>
      <c r="M31" s="106">
        <f t="shared" si="3"/>
        <v>17.43</v>
      </c>
      <c r="N31" s="108">
        <f t="shared" si="4"/>
        <v>0</v>
      </c>
      <c r="O31" s="5">
        <v>17.43</v>
      </c>
      <c r="P31" s="20">
        <f t="shared" si="5"/>
        <v>14759.898299999999</v>
      </c>
      <c r="Q31" s="19">
        <f t="shared" si="6"/>
        <v>0</v>
      </c>
      <c r="R31" s="21">
        <f t="shared" si="7"/>
        <v>14759.898299999999</v>
      </c>
      <c r="S31" s="30">
        <v>1069.92</v>
      </c>
      <c r="T31" s="31">
        <f t="shared" si="8"/>
        <v>1654.47</v>
      </c>
      <c r="U31" s="14">
        <v>20</v>
      </c>
      <c r="V31" s="97">
        <f t="shared" si="9"/>
        <v>15.26</v>
      </c>
      <c r="W31" s="99">
        <f t="shared" si="10"/>
        <v>0</v>
      </c>
      <c r="X31" s="7">
        <v>15.26</v>
      </c>
      <c r="Y31" s="22">
        <f t="shared" si="11"/>
        <v>16326.979200000002</v>
      </c>
      <c r="Z31" s="23">
        <f t="shared" si="12"/>
        <v>0</v>
      </c>
      <c r="AA31" s="24">
        <f t="shared" si="13"/>
        <v>16326.979200000002</v>
      </c>
      <c r="AB31" s="112">
        <v>3004</v>
      </c>
      <c r="AC31" s="116">
        <v>1654.47</v>
      </c>
      <c r="AD31" s="5">
        <v>12.23</v>
      </c>
      <c r="AE31" s="21">
        <f t="shared" si="14"/>
        <v>20234.168100000003</v>
      </c>
      <c r="AF31" s="26">
        <f t="shared" si="15"/>
        <v>23238.168100000003</v>
      </c>
      <c r="AG31" s="30">
        <f t="shared" si="16"/>
        <v>3004</v>
      </c>
      <c r="AH31" s="17">
        <f t="shared" si="17"/>
        <v>1654.47</v>
      </c>
      <c r="AI31" s="7">
        <v>15.02</v>
      </c>
      <c r="AJ31" s="25">
        <f t="shared" si="18"/>
        <v>24850.1394</v>
      </c>
      <c r="AK31" s="27">
        <f t="shared" si="19"/>
        <v>27854.1394</v>
      </c>
      <c r="AL31" s="18">
        <v>3605</v>
      </c>
      <c r="AM31" s="33">
        <v>1985.36</v>
      </c>
      <c r="AN31" s="5">
        <v>18.72</v>
      </c>
      <c r="AO31" s="34">
        <f t="shared" si="20"/>
        <v>37165.939199999993</v>
      </c>
      <c r="AP31" s="28">
        <f t="shared" si="21"/>
        <v>40770.939199999993</v>
      </c>
      <c r="AQ31" s="79">
        <f t="shared" si="22"/>
        <v>3605</v>
      </c>
      <c r="AR31" s="17">
        <f t="shared" si="23"/>
        <v>1985.36</v>
      </c>
      <c r="AS31" s="99">
        <v>27.75</v>
      </c>
      <c r="AT31" s="37">
        <f t="shared" si="24"/>
        <v>55093.74</v>
      </c>
      <c r="AU31" s="74">
        <f t="shared" si="25"/>
        <v>58698.74</v>
      </c>
      <c r="AW31" s="2"/>
    </row>
    <row r="32" spans="1:49" ht="14.25" customHeight="1" x14ac:dyDescent="0.25">
      <c r="A32" s="83">
        <v>43132</v>
      </c>
      <c r="B32" s="86">
        <f t="shared" si="28"/>
        <v>5.3110000000000355</v>
      </c>
      <c r="C32" s="87">
        <f t="shared" si="29"/>
        <v>6.7100000000000364</v>
      </c>
      <c r="D32" s="82">
        <f t="shared" si="26"/>
        <v>15</v>
      </c>
      <c r="E32" s="38">
        <f t="shared" si="27"/>
        <v>-111.28999999999996</v>
      </c>
      <c r="F32" s="29"/>
      <c r="G32" s="29"/>
      <c r="H32" s="121">
        <f t="shared" si="0"/>
        <v>3019</v>
      </c>
      <c r="I32" s="121">
        <f t="shared" si="1"/>
        <v>1543.18</v>
      </c>
      <c r="J32" s="103">
        <v>852.12099999999998</v>
      </c>
      <c r="K32" s="94">
        <f t="shared" si="2"/>
        <v>1543.18</v>
      </c>
      <c r="L32" s="5">
        <v>20</v>
      </c>
      <c r="M32" s="106">
        <f t="shared" si="3"/>
        <v>17.739999999999998</v>
      </c>
      <c r="N32" s="108">
        <f t="shared" ref="N32:N43" si="30">+IF(O32&lt;=L32,0,(O32-L32))</f>
        <v>0</v>
      </c>
      <c r="O32" s="5">
        <v>17.739999999999998</v>
      </c>
      <c r="P32" s="20">
        <f t="shared" ref="P32:P46" si="31">+M32*J32</f>
        <v>15116.626539999997</v>
      </c>
      <c r="Q32" s="19">
        <f t="shared" ref="Q32:Q44" si="32">+N32*K32</f>
        <v>0</v>
      </c>
      <c r="R32" s="21">
        <f t="shared" si="7"/>
        <v>15116.626539999997</v>
      </c>
      <c r="S32" s="30">
        <v>1076.6300000000001</v>
      </c>
      <c r="T32" s="31">
        <f t="shared" si="8"/>
        <v>1543.18</v>
      </c>
      <c r="U32" s="14">
        <v>20</v>
      </c>
      <c r="V32" s="97">
        <f t="shared" si="9"/>
        <v>15.54</v>
      </c>
      <c r="W32" s="99">
        <f t="shared" si="10"/>
        <v>0</v>
      </c>
      <c r="X32" s="7">
        <v>15.54</v>
      </c>
      <c r="Y32" s="22">
        <f t="shared" si="11"/>
        <v>16730.8302</v>
      </c>
      <c r="Z32" s="23">
        <f t="shared" si="12"/>
        <v>0</v>
      </c>
      <c r="AA32" s="24">
        <f t="shared" si="13"/>
        <v>16730.8302</v>
      </c>
      <c r="AB32" s="112">
        <v>3019</v>
      </c>
      <c r="AC32" s="116">
        <v>1543.18</v>
      </c>
      <c r="AD32" s="5">
        <v>12.52</v>
      </c>
      <c r="AE32" s="21">
        <f t="shared" si="14"/>
        <v>19320.613600000001</v>
      </c>
      <c r="AF32" s="26">
        <f t="shared" si="15"/>
        <v>22339.613600000001</v>
      </c>
      <c r="AG32" s="30">
        <f t="shared" si="16"/>
        <v>3019</v>
      </c>
      <c r="AH32" s="17">
        <f t="shared" si="17"/>
        <v>1543.18</v>
      </c>
      <c r="AI32" s="7">
        <v>15.79</v>
      </c>
      <c r="AJ32" s="25">
        <f t="shared" ref="AJ32:AJ49" si="33">+AH32*AI32</f>
        <v>24366.8122</v>
      </c>
      <c r="AK32" s="27">
        <f t="shared" si="19"/>
        <v>27385.8122</v>
      </c>
      <c r="AL32" s="18">
        <v>3623</v>
      </c>
      <c r="AM32" s="33">
        <v>1851.82</v>
      </c>
      <c r="AN32" s="5">
        <v>19.739999999999998</v>
      </c>
      <c r="AO32" s="34">
        <f t="shared" si="20"/>
        <v>36554.926799999994</v>
      </c>
      <c r="AP32" s="28">
        <f t="shared" si="21"/>
        <v>40177.926799999994</v>
      </c>
      <c r="AQ32" s="79">
        <f t="shared" si="22"/>
        <v>3623</v>
      </c>
      <c r="AR32" s="17">
        <f t="shared" si="23"/>
        <v>1851.82</v>
      </c>
      <c r="AS32" s="99">
        <v>29.88</v>
      </c>
      <c r="AT32" s="37">
        <f t="shared" si="24"/>
        <v>55332.381599999993</v>
      </c>
      <c r="AU32" s="74">
        <f t="shared" si="25"/>
        <v>58955.381599999993</v>
      </c>
      <c r="AW32" s="2"/>
    </row>
    <row r="33" spans="1:49" ht="14.25" customHeight="1" x14ac:dyDescent="0.25">
      <c r="A33" s="83">
        <v>43160</v>
      </c>
      <c r="B33" s="86">
        <f t="shared" si="28"/>
        <v>6.0378000000000611</v>
      </c>
      <c r="C33" s="87">
        <f t="shared" si="29"/>
        <v>7.6199999999998909</v>
      </c>
      <c r="D33" s="82">
        <f t="shared" si="26"/>
        <v>18</v>
      </c>
      <c r="E33" s="38">
        <f t="shared" si="27"/>
        <v>64.730000000000018</v>
      </c>
      <c r="F33" s="29"/>
      <c r="G33" s="29"/>
      <c r="H33" s="121">
        <f t="shared" si="0"/>
        <v>3037</v>
      </c>
      <c r="I33" s="121">
        <f t="shared" si="1"/>
        <v>1607.91</v>
      </c>
      <c r="J33" s="103">
        <v>858.15880000000004</v>
      </c>
      <c r="K33" s="94">
        <f t="shared" si="2"/>
        <v>1607.91</v>
      </c>
      <c r="L33" s="5">
        <v>20</v>
      </c>
      <c r="M33" s="106">
        <f t="shared" ref="M33:M43" si="34">+O33-N33</f>
        <v>17.149999999999999</v>
      </c>
      <c r="N33" s="108">
        <f t="shared" si="30"/>
        <v>0</v>
      </c>
      <c r="O33" s="5">
        <v>17.149999999999999</v>
      </c>
      <c r="P33" s="20">
        <f t="shared" si="31"/>
        <v>14717.423419999999</v>
      </c>
      <c r="Q33" s="19">
        <f t="shared" si="32"/>
        <v>0</v>
      </c>
      <c r="R33" s="21">
        <f t="shared" si="7"/>
        <v>14717.423419999999</v>
      </c>
      <c r="S33" s="30">
        <v>1084.25</v>
      </c>
      <c r="T33" s="31">
        <f t="shared" si="8"/>
        <v>1607.91</v>
      </c>
      <c r="U33" s="14">
        <v>20</v>
      </c>
      <c r="V33" s="97">
        <f t="shared" si="9"/>
        <v>15.1</v>
      </c>
      <c r="W33" s="99">
        <f t="shared" si="10"/>
        <v>0</v>
      </c>
      <c r="X33" s="7">
        <v>15.1</v>
      </c>
      <c r="Y33" s="22">
        <f t="shared" si="11"/>
        <v>16372.174999999999</v>
      </c>
      <c r="Z33" s="23">
        <f t="shared" si="12"/>
        <v>0</v>
      </c>
      <c r="AA33" s="24">
        <f t="shared" si="13"/>
        <v>16372.174999999999</v>
      </c>
      <c r="AB33" s="112">
        <v>3037</v>
      </c>
      <c r="AC33" s="116">
        <v>1607.91</v>
      </c>
      <c r="AD33" s="5">
        <v>12.26</v>
      </c>
      <c r="AE33" s="21">
        <f t="shared" si="14"/>
        <v>19712.976600000002</v>
      </c>
      <c r="AF33" s="26">
        <f t="shared" si="15"/>
        <v>22749.976600000002</v>
      </c>
      <c r="AG33" s="30">
        <f t="shared" si="16"/>
        <v>3037</v>
      </c>
      <c r="AH33" s="17">
        <f t="shared" si="17"/>
        <v>1607.91</v>
      </c>
      <c r="AI33" s="7">
        <v>15.39</v>
      </c>
      <c r="AJ33" s="25">
        <f t="shared" si="33"/>
        <v>24745.734900000003</v>
      </c>
      <c r="AK33" s="27">
        <f t="shared" si="19"/>
        <v>27782.734900000003</v>
      </c>
      <c r="AL33" s="18">
        <v>3644</v>
      </c>
      <c r="AM33" s="33">
        <v>1929.49</v>
      </c>
      <c r="AN33" s="5">
        <v>19.68</v>
      </c>
      <c r="AO33" s="34">
        <f t="shared" si="20"/>
        <v>37972.3632</v>
      </c>
      <c r="AP33" s="28">
        <f t="shared" si="21"/>
        <v>41616.3632</v>
      </c>
      <c r="AQ33" s="79">
        <f t="shared" si="22"/>
        <v>3644</v>
      </c>
      <c r="AR33" s="17">
        <f t="shared" si="23"/>
        <v>1929.49</v>
      </c>
      <c r="AS33" s="99">
        <v>29.3</v>
      </c>
      <c r="AT33" s="37">
        <f t="shared" si="24"/>
        <v>56534.057000000001</v>
      </c>
      <c r="AU33" s="74">
        <f t="shared" si="25"/>
        <v>60178.057000000001</v>
      </c>
      <c r="AW33" s="2"/>
    </row>
    <row r="34" spans="1:49" ht="14.25" customHeight="1" x14ac:dyDescent="0.25">
      <c r="A34" s="83">
        <v>43191</v>
      </c>
      <c r="B34" s="86">
        <f t="shared" si="28"/>
        <v>2.0735599999999295</v>
      </c>
      <c r="C34" s="87">
        <f t="shared" si="29"/>
        <v>2.6199999999998909</v>
      </c>
      <c r="D34" s="82">
        <f t="shared" si="26"/>
        <v>4</v>
      </c>
      <c r="E34" s="38">
        <f t="shared" si="27"/>
        <v>71.869999999999891</v>
      </c>
      <c r="F34" s="29"/>
      <c r="G34" s="29"/>
      <c r="H34" s="121">
        <f t="shared" si="0"/>
        <v>3041</v>
      </c>
      <c r="I34" s="121">
        <f t="shared" si="1"/>
        <v>1679.78</v>
      </c>
      <c r="J34" s="103">
        <v>860.23235999999997</v>
      </c>
      <c r="K34" s="94">
        <f t="shared" si="2"/>
        <v>1679.78</v>
      </c>
      <c r="L34" s="5">
        <v>20</v>
      </c>
      <c r="M34" s="106">
        <f t="shared" si="34"/>
        <v>18.899999999999999</v>
      </c>
      <c r="N34" s="108">
        <f t="shared" si="30"/>
        <v>0</v>
      </c>
      <c r="O34" s="5">
        <v>18.899999999999999</v>
      </c>
      <c r="P34" s="20">
        <f t="shared" si="31"/>
        <v>16258.391603999999</v>
      </c>
      <c r="Q34" s="19">
        <f t="shared" si="32"/>
        <v>0</v>
      </c>
      <c r="R34" s="21">
        <f t="shared" ref="R34" si="35">+Q34+P34</f>
        <v>16258.391603999999</v>
      </c>
      <c r="S34" s="30">
        <v>1086.8699999999999</v>
      </c>
      <c r="T34" s="31">
        <f t="shared" si="8"/>
        <v>1679.78</v>
      </c>
      <c r="U34" s="14">
        <v>20</v>
      </c>
      <c r="V34" s="97">
        <f t="shared" si="9"/>
        <v>16.559999999999999</v>
      </c>
      <c r="W34" s="99">
        <f t="shared" si="10"/>
        <v>0</v>
      </c>
      <c r="X34" s="7">
        <v>16.559999999999999</v>
      </c>
      <c r="Y34" s="22">
        <f t="shared" si="11"/>
        <v>17998.567199999998</v>
      </c>
      <c r="Z34" s="23">
        <f t="shared" si="12"/>
        <v>0</v>
      </c>
      <c r="AA34" s="24">
        <f t="shared" si="13"/>
        <v>17998.567199999998</v>
      </c>
      <c r="AB34" s="112">
        <v>3041</v>
      </c>
      <c r="AC34" s="116">
        <v>1679.78</v>
      </c>
      <c r="AD34" s="5">
        <v>13.37</v>
      </c>
      <c r="AE34" s="21">
        <f t="shared" si="14"/>
        <v>22458.658599999999</v>
      </c>
      <c r="AF34" s="26">
        <f t="shared" si="15"/>
        <v>25499.658599999999</v>
      </c>
      <c r="AG34" s="30">
        <f t="shared" si="16"/>
        <v>3041</v>
      </c>
      <c r="AH34" s="17">
        <f t="shared" si="17"/>
        <v>1679.78</v>
      </c>
      <c r="AI34" s="7">
        <v>16.5</v>
      </c>
      <c r="AJ34" s="25">
        <f t="shared" si="33"/>
        <v>27716.37</v>
      </c>
      <c r="AK34" s="27">
        <f t="shared" si="19"/>
        <v>30757.37</v>
      </c>
      <c r="AL34" s="18">
        <v>3649</v>
      </c>
      <c r="AM34" s="33">
        <v>2015.74</v>
      </c>
      <c r="AN34" s="5">
        <v>20.39</v>
      </c>
      <c r="AO34" s="34">
        <f t="shared" si="20"/>
        <v>41100.938600000001</v>
      </c>
      <c r="AP34" s="28">
        <f t="shared" si="21"/>
        <v>44749.938600000001</v>
      </c>
      <c r="AQ34" s="79">
        <f t="shared" ref="AQ34:AQ65" si="36">AL34</f>
        <v>3649</v>
      </c>
      <c r="AR34" s="17">
        <v>2015.74</v>
      </c>
      <c r="AS34" s="99">
        <v>30.72</v>
      </c>
      <c r="AT34" s="37">
        <f t="shared" si="24"/>
        <v>61923.532800000001</v>
      </c>
      <c r="AU34" s="74">
        <f t="shared" si="25"/>
        <v>65572.532800000001</v>
      </c>
      <c r="AW34" s="2"/>
    </row>
    <row r="35" spans="1:49" ht="14.25" customHeight="1" x14ac:dyDescent="0.25">
      <c r="A35" s="83">
        <v>43221</v>
      </c>
      <c r="B35" s="86">
        <f t="shared" si="28"/>
        <v>3.964240000000018</v>
      </c>
      <c r="C35" s="87">
        <f t="shared" si="29"/>
        <v>5.0100000000002183</v>
      </c>
      <c r="D35" s="82">
        <f t="shared" si="26"/>
        <v>10</v>
      </c>
      <c r="E35" s="38">
        <f t="shared" si="27"/>
        <v>-115.62999999999988</v>
      </c>
      <c r="F35" s="29"/>
      <c r="G35" s="29"/>
      <c r="H35" s="121">
        <f t="shared" si="0"/>
        <v>3051</v>
      </c>
      <c r="I35" s="121">
        <f t="shared" si="1"/>
        <v>1564.15</v>
      </c>
      <c r="J35" s="103">
        <v>864.19659999999999</v>
      </c>
      <c r="K35" s="94">
        <f t="shared" si="2"/>
        <v>1564.15</v>
      </c>
      <c r="L35" s="5">
        <v>20</v>
      </c>
      <c r="M35" s="106">
        <f t="shared" si="34"/>
        <v>18.89</v>
      </c>
      <c r="N35" s="108">
        <f t="shared" si="30"/>
        <v>0</v>
      </c>
      <c r="O35" s="5">
        <v>18.89</v>
      </c>
      <c r="P35" s="20">
        <f t="shared" si="31"/>
        <v>16324.673774000001</v>
      </c>
      <c r="Q35" s="19">
        <f t="shared" si="32"/>
        <v>0</v>
      </c>
      <c r="R35" s="21">
        <f t="shared" ref="R35:R44" si="37">+Q35+P35</f>
        <v>16324.673774000001</v>
      </c>
      <c r="S35" s="30">
        <v>1091.8800000000001</v>
      </c>
      <c r="T35" s="31">
        <f t="shared" si="8"/>
        <v>1564.15</v>
      </c>
      <c r="U35" s="14">
        <v>20</v>
      </c>
      <c r="V35" s="97">
        <f t="shared" si="9"/>
        <v>16.79</v>
      </c>
      <c r="W35" s="99">
        <f t="shared" si="10"/>
        <v>0</v>
      </c>
      <c r="X35" s="7">
        <v>16.79</v>
      </c>
      <c r="Y35" s="22">
        <f t="shared" si="11"/>
        <v>18332.665199999999</v>
      </c>
      <c r="Z35" s="23">
        <f t="shared" si="12"/>
        <v>0</v>
      </c>
      <c r="AA35" s="24">
        <f t="shared" si="13"/>
        <v>18332.665199999999</v>
      </c>
      <c r="AB35" s="112">
        <v>3051</v>
      </c>
      <c r="AC35" s="116">
        <v>1564.15</v>
      </c>
      <c r="AD35" s="5">
        <v>13.68</v>
      </c>
      <c r="AE35" s="21">
        <f t="shared" si="14"/>
        <v>21397.572</v>
      </c>
      <c r="AF35" s="26">
        <f t="shared" si="15"/>
        <v>24448.572</v>
      </c>
      <c r="AG35" s="30">
        <f t="shared" si="16"/>
        <v>3051</v>
      </c>
      <c r="AH35" s="17">
        <f t="shared" si="17"/>
        <v>1564.15</v>
      </c>
      <c r="AI35" s="7">
        <v>17.46</v>
      </c>
      <c r="AJ35" s="25">
        <f t="shared" si="33"/>
        <v>27310.059000000001</v>
      </c>
      <c r="AK35" s="27">
        <f t="shared" si="19"/>
        <v>30361.059000000001</v>
      </c>
      <c r="AL35" s="18">
        <v>3661</v>
      </c>
      <c r="AM35" s="33">
        <v>1876.98</v>
      </c>
      <c r="AN35" s="5">
        <v>21.64</v>
      </c>
      <c r="AO35" s="34">
        <f t="shared" si="20"/>
        <v>40617.847200000004</v>
      </c>
      <c r="AP35" s="28">
        <f t="shared" si="21"/>
        <v>44278.847200000004</v>
      </c>
      <c r="AQ35" s="79">
        <f t="shared" si="36"/>
        <v>3661</v>
      </c>
      <c r="AR35" s="17">
        <f>AM35</f>
        <v>1876.98</v>
      </c>
      <c r="AS35" s="99">
        <v>33.200000000000003</v>
      </c>
      <c r="AT35" s="37">
        <f t="shared" si="24"/>
        <v>62315.736000000004</v>
      </c>
      <c r="AU35" s="74">
        <f t="shared" si="25"/>
        <v>65976.736000000004</v>
      </c>
      <c r="AW35" s="2"/>
    </row>
    <row r="36" spans="1:49" ht="14.25" customHeight="1" x14ac:dyDescent="0.25">
      <c r="A36" s="83">
        <v>43252</v>
      </c>
      <c r="B36" s="86">
        <f t="shared" si="28"/>
        <v>-864.19659999999999</v>
      </c>
      <c r="C36" s="87">
        <f t="shared" si="29"/>
        <v>-1091.8800000000001</v>
      </c>
      <c r="D36" s="82">
        <f t="shared" si="26"/>
        <v>-3051</v>
      </c>
      <c r="E36" s="38">
        <f t="shared" si="27"/>
        <v>-1564.15</v>
      </c>
      <c r="F36" s="29"/>
      <c r="G36" s="29"/>
      <c r="H36" s="121">
        <f t="shared" si="0"/>
        <v>0</v>
      </c>
      <c r="I36" s="121">
        <f t="shared" si="1"/>
        <v>0</v>
      </c>
      <c r="J36" s="103"/>
      <c r="K36" s="94">
        <f t="shared" si="2"/>
        <v>0</v>
      </c>
      <c r="L36" s="5">
        <v>20</v>
      </c>
      <c r="M36" s="106">
        <f t="shared" si="34"/>
        <v>19.3</v>
      </c>
      <c r="N36" s="108">
        <f t="shared" si="30"/>
        <v>0</v>
      </c>
      <c r="O36" s="5">
        <v>19.3</v>
      </c>
      <c r="P36" s="20">
        <f t="shared" si="31"/>
        <v>0</v>
      </c>
      <c r="Q36" s="19">
        <f t="shared" si="32"/>
        <v>0</v>
      </c>
      <c r="R36" s="21">
        <f t="shared" si="37"/>
        <v>0</v>
      </c>
      <c r="S36" s="30"/>
      <c r="T36" s="31">
        <f t="shared" si="8"/>
        <v>0</v>
      </c>
      <c r="U36" s="14">
        <v>20</v>
      </c>
      <c r="V36" s="97">
        <f t="shared" si="9"/>
        <v>17.02</v>
      </c>
      <c r="W36" s="99">
        <f t="shared" si="10"/>
        <v>0</v>
      </c>
      <c r="X36" s="7">
        <v>17.02</v>
      </c>
      <c r="Y36" s="22">
        <f t="shared" si="11"/>
        <v>0</v>
      </c>
      <c r="Z36" s="23">
        <f t="shared" si="12"/>
        <v>0</v>
      </c>
      <c r="AA36" s="24">
        <f t="shared" si="13"/>
        <v>0</v>
      </c>
      <c r="AB36" s="112">
        <v>0</v>
      </c>
      <c r="AC36" s="116"/>
      <c r="AD36" s="5">
        <v>13.96</v>
      </c>
      <c r="AE36" s="21">
        <f t="shared" si="14"/>
        <v>0</v>
      </c>
      <c r="AF36" s="26">
        <f t="shared" si="15"/>
        <v>0</v>
      </c>
      <c r="AG36" s="30">
        <f t="shared" si="16"/>
        <v>0</v>
      </c>
      <c r="AH36" s="17">
        <f t="shared" si="17"/>
        <v>0</v>
      </c>
      <c r="AI36" s="7">
        <v>17.510000000000002</v>
      </c>
      <c r="AJ36" s="25">
        <f>+AH36*AI36</f>
        <v>0</v>
      </c>
      <c r="AK36" s="27">
        <f>+AJ36+AG36</f>
        <v>0</v>
      </c>
      <c r="AL36" s="18">
        <v>0</v>
      </c>
      <c r="AM36" s="33">
        <v>0</v>
      </c>
      <c r="AN36" s="5">
        <v>21.94</v>
      </c>
      <c r="AO36" s="34">
        <f t="shared" si="20"/>
        <v>0</v>
      </c>
      <c r="AP36" s="28">
        <f t="shared" si="21"/>
        <v>0</v>
      </c>
      <c r="AQ36" s="79">
        <f t="shared" si="36"/>
        <v>0</v>
      </c>
      <c r="AR36" s="17">
        <v>0</v>
      </c>
      <c r="AS36" s="99">
        <v>32.840000000000003</v>
      </c>
      <c r="AT36" s="37">
        <f t="shared" si="24"/>
        <v>0</v>
      </c>
      <c r="AU36" s="74">
        <f t="shared" si="25"/>
        <v>0</v>
      </c>
      <c r="AW36" s="2"/>
    </row>
    <row r="37" spans="1:49" ht="14.25" customHeight="1" x14ac:dyDescent="0.25">
      <c r="A37" s="83">
        <v>43282</v>
      </c>
      <c r="B37" s="86">
        <f t="shared" si="28"/>
        <v>867.73389999999995</v>
      </c>
      <c r="C37" s="87">
        <f t="shared" si="29"/>
        <v>1096.3499999999999</v>
      </c>
      <c r="D37" s="82">
        <f t="shared" si="26"/>
        <v>3056</v>
      </c>
      <c r="E37" s="38">
        <f t="shared" si="27"/>
        <v>1527.03</v>
      </c>
      <c r="F37" s="29"/>
      <c r="G37" s="29"/>
      <c r="H37" s="121">
        <f t="shared" si="0"/>
        <v>3056</v>
      </c>
      <c r="I37" s="121">
        <f t="shared" si="1"/>
        <v>1527.03</v>
      </c>
      <c r="J37" s="103">
        <v>867.73389999999995</v>
      </c>
      <c r="K37" s="94">
        <f t="shared" si="2"/>
        <v>1527.03</v>
      </c>
      <c r="L37" s="5">
        <v>20</v>
      </c>
      <c r="M37" s="106">
        <f t="shared" si="34"/>
        <v>17.649999999999999</v>
      </c>
      <c r="N37" s="108">
        <f t="shared" si="30"/>
        <v>0</v>
      </c>
      <c r="O37" s="5">
        <v>17.649999999999999</v>
      </c>
      <c r="P37" s="20">
        <f t="shared" si="31"/>
        <v>15315.503334999998</v>
      </c>
      <c r="Q37" s="19">
        <f t="shared" si="32"/>
        <v>0</v>
      </c>
      <c r="R37" s="21">
        <f t="shared" si="37"/>
        <v>15315.503334999998</v>
      </c>
      <c r="S37" s="30">
        <v>1096.3499999999999</v>
      </c>
      <c r="T37" s="31">
        <f t="shared" si="8"/>
        <v>1527.03</v>
      </c>
      <c r="U37" s="14">
        <v>20</v>
      </c>
      <c r="V37" s="97">
        <f t="shared" si="9"/>
        <v>15.6</v>
      </c>
      <c r="W37" s="99">
        <f t="shared" si="10"/>
        <v>0</v>
      </c>
      <c r="X37" s="7">
        <v>15.6</v>
      </c>
      <c r="Y37" s="22">
        <f t="shared" si="11"/>
        <v>17103.059999999998</v>
      </c>
      <c r="Z37" s="23">
        <f t="shared" si="12"/>
        <v>0</v>
      </c>
      <c r="AA37" s="24">
        <f t="shared" si="13"/>
        <v>17103.059999999998</v>
      </c>
      <c r="AB37" s="112">
        <v>3056</v>
      </c>
      <c r="AC37" s="116">
        <v>1527.03</v>
      </c>
      <c r="AD37" s="5">
        <v>12.66</v>
      </c>
      <c r="AE37" s="21">
        <f t="shared" si="14"/>
        <v>19332.199799999999</v>
      </c>
      <c r="AF37" s="26">
        <f t="shared" si="15"/>
        <v>22388.199799999999</v>
      </c>
      <c r="AG37" s="30">
        <f t="shared" si="16"/>
        <v>3056</v>
      </c>
      <c r="AH37" s="17">
        <f t="shared" si="17"/>
        <v>1527.03</v>
      </c>
      <c r="AI37" s="7">
        <v>15.66</v>
      </c>
      <c r="AJ37" s="25">
        <f t="shared" si="33"/>
        <v>23913.289799999999</v>
      </c>
      <c r="AK37" s="27">
        <f t="shared" si="19"/>
        <v>26969.289799999999</v>
      </c>
      <c r="AL37" s="18">
        <v>3667</v>
      </c>
      <c r="AM37" s="33">
        <v>1832.44</v>
      </c>
      <c r="AN37" s="5">
        <v>19.579999999999998</v>
      </c>
      <c r="AO37" s="34">
        <f t="shared" si="20"/>
        <v>35879.175199999998</v>
      </c>
      <c r="AP37" s="28">
        <f t="shared" si="21"/>
        <v>39546.175199999998</v>
      </c>
      <c r="AQ37" s="79">
        <f t="shared" si="36"/>
        <v>3667</v>
      </c>
      <c r="AR37" s="17">
        <f t="shared" ref="AR37:AR54" si="38">AM37</f>
        <v>1832.44</v>
      </c>
      <c r="AS37" s="99">
        <v>28.55</v>
      </c>
      <c r="AT37" s="37">
        <f t="shared" si="24"/>
        <v>52316.162000000004</v>
      </c>
      <c r="AU37" s="74">
        <f t="shared" si="25"/>
        <v>55983.162000000004</v>
      </c>
      <c r="AW37" s="2"/>
    </row>
    <row r="38" spans="1:49" ht="14.25" customHeight="1" x14ac:dyDescent="0.25">
      <c r="A38" s="83">
        <v>43313</v>
      </c>
      <c r="B38" s="86">
        <f t="shared" si="28"/>
        <v>-1.0977999999998929</v>
      </c>
      <c r="C38" s="87">
        <f t="shared" si="29"/>
        <v>-1.3799999999998818</v>
      </c>
      <c r="D38" s="82">
        <f t="shared" si="26"/>
        <v>-8</v>
      </c>
      <c r="E38" s="38">
        <f t="shared" si="27"/>
        <v>-46.349999999999909</v>
      </c>
      <c r="F38" s="29"/>
      <c r="G38" s="29"/>
      <c r="H38" s="121">
        <f t="shared" si="0"/>
        <v>3048</v>
      </c>
      <c r="I38" s="121">
        <f t="shared" si="1"/>
        <v>1480.68</v>
      </c>
      <c r="J38" s="103">
        <v>866.63610000000006</v>
      </c>
      <c r="K38" s="94">
        <f t="shared" si="2"/>
        <v>1480.68</v>
      </c>
      <c r="L38" s="5">
        <v>20</v>
      </c>
      <c r="M38" s="106">
        <f t="shared" si="34"/>
        <v>18.37</v>
      </c>
      <c r="N38" s="108">
        <f t="shared" si="30"/>
        <v>0</v>
      </c>
      <c r="O38" s="5">
        <v>18.37</v>
      </c>
      <c r="P38" s="20">
        <f t="shared" si="31"/>
        <v>15920.105157000002</v>
      </c>
      <c r="Q38" s="19">
        <f t="shared" si="32"/>
        <v>0</v>
      </c>
      <c r="R38" s="21">
        <f t="shared" si="37"/>
        <v>15920.105157000002</v>
      </c>
      <c r="S38" s="30">
        <v>1094.97</v>
      </c>
      <c r="T38" s="31">
        <f t="shared" si="8"/>
        <v>1480.68</v>
      </c>
      <c r="U38" s="14">
        <v>20</v>
      </c>
      <c r="V38" s="97">
        <f t="shared" si="9"/>
        <v>16.22</v>
      </c>
      <c r="W38" s="99">
        <f t="shared" si="10"/>
        <v>0</v>
      </c>
      <c r="X38" s="7">
        <v>16.22</v>
      </c>
      <c r="Y38" s="22">
        <f t="shared" si="11"/>
        <v>17760.413399999998</v>
      </c>
      <c r="Z38" s="23">
        <f t="shared" si="12"/>
        <v>0</v>
      </c>
      <c r="AA38" s="24">
        <f t="shared" si="13"/>
        <v>17760.413399999998</v>
      </c>
      <c r="AB38" s="112">
        <v>3048</v>
      </c>
      <c r="AC38" s="116">
        <v>1480.68</v>
      </c>
      <c r="AD38" s="5">
        <v>13.04</v>
      </c>
      <c r="AE38" s="21">
        <f t="shared" si="14"/>
        <v>19308.067200000001</v>
      </c>
      <c r="AF38" s="26">
        <f t="shared" si="15"/>
        <v>22356.067200000001</v>
      </c>
      <c r="AG38" s="30">
        <f t="shared" si="16"/>
        <v>3048</v>
      </c>
      <c r="AH38" s="17">
        <f t="shared" si="17"/>
        <v>1480.68</v>
      </c>
      <c r="AI38" s="7">
        <v>16.45</v>
      </c>
      <c r="AJ38" s="25">
        <f t="shared" si="33"/>
        <v>24357.186000000002</v>
      </c>
      <c r="AK38" s="27">
        <f t="shared" si="19"/>
        <v>27405.186000000002</v>
      </c>
      <c r="AL38" s="18">
        <v>3658</v>
      </c>
      <c r="AM38" s="33">
        <v>1776.82</v>
      </c>
      <c r="AN38" s="5">
        <v>20.149999999999999</v>
      </c>
      <c r="AO38" s="34">
        <f t="shared" si="20"/>
        <v>35802.922999999995</v>
      </c>
      <c r="AP38" s="28">
        <f t="shared" si="21"/>
        <v>39460.922999999995</v>
      </c>
      <c r="AQ38" s="79">
        <f t="shared" si="36"/>
        <v>3658</v>
      </c>
      <c r="AR38" s="17">
        <f t="shared" si="38"/>
        <v>1776.82</v>
      </c>
      <c r="AS38" s="99">
        <v>29.52</v>
      </c>
      <c r="AT38" s="37">
        <f t="shared" si="24"/>
        <v>52451.7264</v>
      </c>
      <c r="AU38" s="74">
        <f t="shared" si="25"/>
        <v>56109.7264</v>
      </c>
      <c r="AW38" s="2"/>
    </row>
    <row r="39" spans="1:49" ht="14.25" customHeight="1" x14ac:dyDescent="0.25">
      <c r="A39" s="83">
        <v>43344</v>
      </c>
      <c r="B39" s="86">
        <f t="shared" si="28"/>
        <v>1.0367499999999836</v>
      </c>
      <c r="C39" s="87">
        <f t="shared" si="29"/>
        <v>1.3099999999999454</v>
      </c>
      <c r="D39" s="82">
        <f t="shared" ref="D39:D96" si="39">+H39-H38</f>
        <v>0</v>
      </c>
      <c r="E39" s="38">
        <f t="shared" ref="E39:E96" si="40">+I39-I38</f>
        <v>119.01999999999998</v>
      </c>
      <c r="F39" s="29"/>
      <c r="G39" s="29"/>
      <c r="H39" s="121">
        <f t="shared" si="0"/>
        <v>3048</v>
      </c>
      <c r="I39" s="121">
        <f t="shared" si="1"/>
        <v>1599.7</v>
      </c>
      <c r="J39" s="103">
        <v>867.67285000000004</v>
      </c>
      <c r="K39" s="94">
        <f t="shared" si="2"/>
        <v>1599.7</v>
      </c>
      <c r="L39" s="5">
        <v>20</v>
      </c>
      <c r="M39" s="106">
        <f t="shared" si="34"/>
        <v>18.86</v>
      </c>
      <c r="N39" s="108">
        <f t="shared" si="30"/>
        <v>0</v>
      </c>
      <c r="O39" s="5">
        <v>18.86</v>
      </c>
      <c r="P39" s="20">
        <f t="shared" si="31"/>
        <v>16364.309951000001</v>
      </c>
      <c r="Q39" s="19">
        <f t="shared" si="32"/>
        <v>0</v>
      </c>
      <c r="R39" s="21">
        <f t="shared" si="37"/>
        <v>16364.309951000001</v>
      </c>
      <c r="S39" s="30">
        <v>1096.28</v>
      </c>
      <c r="T39" s="31">
        <f t="shared" si="8"/>
        <v>1599.7</v>
      </c>
      <c r="U39" s="14">
        <v>20</v>
      </c>
      <c r="V39" s="97">
        <f t="shared" si="9"/>
        <v>16.59</v>
      </c>
      <c r="W39" s="99">
        <f t="shared" si="10"/>
        <v>0</v>
      </c>
      <c r="X39" s="7">
        <v>16.59</v>
      </c>
      <c r="Y39" s="22">
        <f t="shared" si="11"/>
        <v>18187.285199999998</v>
      </c>
      <c r="Z39" s="23">
        <f t="shared" si="12"/>
        <v>0</v>
      </c>
      <c r="AA39" s="24">
        <f t="shared" si="13"/>
        <v>18187.285199999998</v>
      </c>
      <c r="AB39" s="112">
        <v>3048</v>
      </c>
      <c r="AC39" s="116">
        <v>1599.7</v>
      </c>
      <c r="AD39" s="5">
        <v>13.64</v>
      </c>
      <c r="AE39" s="21">
        <f t="shared" si="14"/>
        <v>21819.908000000003</v>
      </c>
      <c r="AF39" s="26">
        <f t="shared" si="15"/>
        <v>24867.908000000003</v>
      </c>
      <c r="AG39" s="30">
        <f t="shared" si="16"/>
        <v>3048</v>
      </c>
      <c r="AH39" s="17">
        <f t="shared" si="17"/>
        <v>1599.7</v>
      </c>
      <c r="AI39" s="7">
        <v>17.39</v>
      </c>
      <c r="AJ39" s="25">
        <f t="shared" si="33"/>
        <v>27818.783000000003</v>
      </c>
      <c r="AK39" s="27">
        <f t="shared" si="19"/>
        <v>30866.783000000003</v>
      </c>
      <c r="AL39" s="18">
        <v>3658</v>
      </c>
      <c r="AM39" s="33">
        <v>1919.64</v>
      </c>
      <c r="AN39" s="5">
        <v>21.64</v>
      </c>
      <c r="AO39" s="34">
        <f t="shared" si="20"/>
        <v>41541.009600000005</v>
      </c>
      <c r="AP39" s="28">
        <f t="shared" si="21"/>
        <v>45199.009600000005</v>
      </c>
      <c r="AQ39" s="79">
        <f t="shared" si="36"/>
        <v>3658</v>
      </c>
      <c r="AR39" s="17">
        <f t="shared" si="38"/>
        <v>1919.64</v>
      </c>
      <c r="AS39" s="99">
        <v>32.1</v>
      </c>
      <c r="AT39" s="37">
        <f t="shared" si="24"/>
        <v>61620.444000000003</v>
      </c>
      <c r="AU39" s="74">
        <f t="shared" si="25"/>
        <v>65278.444000000003</v>
      </c>
      <c r="AW39" s="2"/>
    </row>
    <row r="40" spans="1:49" ht="14.25" customHeight="1" x14ac:dyDescent="0.25">
      <c r="A40" s="83">
        <v>43374</v>
      </c>
      <c r="B40" s="86">
        <f t="shared" si="28"/>
        <v>1.4027499999999691</v>
      </c>
      <c r="C40" s="87">
        <f t="shared" si="29"/>
        <v>1.7699999999999818</v>
      </c>
      <c r="D40" s="82">
        <f t="shared" si="39"/>
        <v>1</v>
      </c>
      <c r="E40" s="38">
        <f t="shared" si="40"/>
        <v>11.819999999999936</v>
      </c>
      <c r="F40" s="29"/>
      <c r="G40" s="29"/>
      <c r="H40" s="121">
        <f t="shared" si="0"/>
        <v>3049</v>
      </c>
      <c r="I40" s="121">
        <f t="shared" si="1"/>
        <v>1611.52</v>
      </c>
      <c r="J40" s="103">
        <v>869.07560000000001</v>
      </c>
      <c r="K40" s="94">
        <f t="shared" si="2"/>
        <v>1611.52</v>
      </c>
      <c r="L40" s="5">
        <v>20</v>
      </c>
      <c r="M40" s="106">
        <f t="shared" si="34"/>
        <v>17.86</v>
      </c>
      <c r="N40" s="108">
        <f t="shared" si="30"/>
        <v>0</v>
      </c>
      <c r="O40" s="5">
        <v>17.86</v>
      </c>
      <c r="P40" s="20">
        <f t="shared" si="31"/>
        <v>15521.690215999999</v>
      </c>
      <c r="Q40" s="19">
        <f t="shared" si="32"/>
        <v>0</v>
      </c>
      <c r="R40" s="21">
        <f t="shared" si="37"/>
        <v>15521.690215999999</v>
      </c>
      <c r="S40" s="30">
        <v>1098.05</v>
      </c>
      <c r="T40" s="31">
        <f t="shared" si="8"/>
        <v>1611.52</v>
      </c>
      <c r="U40" s="14">
        <v>20</v>
      </c>
      <c r="V40" s="97">
        <f t="shared" si="9"/>
        <v>15.95</v>
      </c>
      <c r="W40" s="99">
        <f t="shared" si="10"/>
        <v>0</v>
      </c>
      <c r="X40" s="7">
        <v>15.95</v>
      </c>
      <c r="Y40" s="22">
        <f t="shared" si="11"/>
        <v>17513.897499999999</v>
      </c>
      <c r="Z40" s="23">
        <f t="shared" si="12"/>
        <v>0</v>
      </c>
      <c r="AA40" s="24">
        <f t="shared" si="13"/>
        <v>17513.897499999999</v>
      </c>
      <c r="AB40" s="112">
        <v>3049</v>
      </c>
      <c r="AC40" s="116">
        <v>1611.52</v>
      </c>
      <c r="AD40" s="5">
        <v>12.97</v>
      </c>
      <c r="AE40" s="21">
        <f t="shared" si="14"/>
        <v>20901.414400000001</v>
      </c>
      <c r="AF40" s="26">
        <f t="shared" si="15"/>
        <v>23950.414400000001</v>
      </c>
      <c r="AG40" s="30">
        <f t="shared" si="16"/>
        <v>3049</v>
      </c>
      <c r="AH40" s="17">
        <f t="shared" si="17"/>
        <v>1611.52</v>
      </c>
      <c r="AI40" s="7">
        <v>16.3</v>
      </c>
      <c r="AJ40" s="25">
        <f t="shared" si="33"/>
        <v>26267.776000000002</v>
      </c>
      <c r="AK40" s="27">
        <f t="shared" si="19"/>
        <v>29316.776000000002</v>
      </c>
      <c r="AL40" s="18">
        <v>3659</v>
      </c>
      <c r="AM40" s="33">
        <v>1933.82</v>
      </c>
      <c r="AN40" s="5">
        <v>20.09</v>
      </c>
      <c r="AO40" s="34">
        <f t="shared" si="20"/>
        <v>38850.443800000001</v>
      </c>
      <c r="AP40" s="28">
        <f t="shared" si="21"/>
        <v>42509.443800000001</v>
      </c>
      <c r="AQ40" s="79">
        <f t="shared" si="36"/>
        <v>3659</v>
      </c>
      <c r="AR40" s="17">
        <f t="shared" si="38"/>
        <v>1933.82</v>
      </c>
      <c r="AS40" s="99">
        <v>29.7</v>
      </c>
      <c r="AT40" s="37">
        <f t="shared" si="24"/>
        <v>57434.453999999998</v>
      </c>
      <c r="AU40" s="74">
        <f t="shared" si="25"/>
        <v>61093.453999999998</v>
      </c>
      <c r="AW40" s="2"/>
    </row>
    <row r="41" spans="1:49" ht="14.25" customHeight="1" x14ac:dyDescent="0.25">
      <c r="A41" s="83">
        <v>43405</v>
      </c>
      <c r="B41" s="86">
        <f t="shared" si="28"/>
        <v>1.0367700000000468</v>
      </c>
      <c r="C41" s="87">
        <f t="shared" si="29"/>
        <v>1.3099999999999454</v>
      </c>
      <c r="D41" s="82">
        <f t="shared" si="39"/>
        <v>0</v>
      </c>
      <c r="E41" s="38">
        <f t="shared" si="40"/>
        <v>38.480000000000018</v>
      </c>
      <c r="F41" s="29"/>
      <c r="G41" s="29"/>
      <c r="H41" s="121">
        <f t="shared" si="0"/>
        <v>3049</v>
      </c>
      <c r="I41" s="121">
        <f t="shared" si="1"/>
        <v>1650</v>
      </c>
      <c r="J41" s="103">
        <v>870.11237000000006</v>
      </c>
      <c r="K41" s="94">
        <f t="shared" si="2"/>
        <v>1650</v>
      </c>
      <c r="L41" s="5">
        <v>20</v>
      </c>
      <c r="M41" s="106">
        <f t="shared" si="34"/>
        <v>19.34</v>
      </c>
      <c r="N41" s="108">
        <f t="shared" si="30"/>
        <v>0</v>
      </c>
      <c r="O41" s="5">
        <v>19.34</v>
      </c>
      <c r="P41" s="20">
        <f t="shared" si="31"/>
        <v>16827.9732358</v>
      </c>
      <c r="Q41" s="19">
        <f t="shared" si="32"/>
        <v>0</v>
      </c>
      <c r="R41" s="21">
        <f t="shared" si="37"/>
        <v>16827.9732358</v>
      </c>
      <c r="S41" s="30">
        <v>1099.3599999999999</v>
      </c>
      <c r="T41" s="31">
        <f t="shared" si="8"/>
        <v>1650</v>
      </c>
      <c r="U41" s="14">
        <v>20</v>
      </c>
      <c r="V41" s="97">
        <f t="shared" si="9"/>
        <v>17.32</v>
      </c>
      <c r="W41" s="99">
        <f t="shared" si="10"/>
        <v>0</v>
      </c>
      <c r="X41" s="7">
        <v>17.32</v>
      </c>
      <c r="Y41" s="22">
        <f t="shared" si="11"/>
        <v>19040.915199999999</v>
      </c>
      <c r="Z41" s="23">
        <f t="shared" si="12"/>
        <v>0</v>
      </c>
      <c r="AA41" s="24">
        <f t="shared" si="13"/>
        <v>19040.915199999999</v>
      </c>
      <c r="AB41" s="112">
        <v>3049</v>
      </c>
      <c r="AC41" s="116">
        <v>1650</v>
      </c>
      <c r="AD41" s="5">
        <v>13.93</v>
      </c>
      <c r="AE41" s="21">
        <f t="shared" si="14"/>
        <v>22984.5</v>
      </c>
      <c r="AF41" s="26">
        <f t="shared" si="15"/>
        <v>26033.5</v>
      </c>
      <c r="AG41" s="30">
        <f t="shared" si="16"/>
        <v>3049</v>
      </c>
      <c r="AH41" s="17">
        <f t="shared" si="17"/>
        <v>1650</v>
      </c>
      <c r="AI41" s="7">
        <v>17.37</v>
      </c>
      <c r="AJ41" s="25">
        <f t="shared" si="33"/>
        <v>28660.5</v>
      </c>
      <c r="AK41" s="27">
        <f t="shared" si="19"/>
        <v>31709.5</v>
      </c>
      <c r="AL41" s="18">
        <v>3659</v>
      </c>
      <c r="AM41" s="33">
        <v>1980</v>
      </c>
      <c r="AN41" s="5">
        <v>21.34</v>
      </c>
      <c r="AO41" s="34">
        <f t="shared" si="20"/>
        <v>42253.2</v>
      </c>
      <c r="AP41" s="28">
        <f t="shared" si="21"/>
        <v>45912.2</v>
      </c>
      <c r="AQ41" s="79">
        <f t="shared" si="36"/>
        <v>3659</v>
      </c>
      <c r="AR41" s="17">
        <f t="shared" si="38"/>
        <v>1980</v>
      </c>
      <c r="AS41" s="99">
        <v>31.19</v>
      </c>
      <c r="AT41" s="37">
        <f t="shared" si="24"/>
        <v>61756.200000000004</v>
      </c>
      <c r="AU41" s="74">
        <f t="shared" si="25"/>
        <v>65415.200000000004</v>
      </c>
      <c r="AW41" s="2"/>
    </row>
    <row r="42" spans="1:49" ht="14.25" customHeight="1" x14ac:dyDescent="0.25">
      <c r="A42" s="83">
        <v>43435</v>
      </c>
      <c r="B42" s="86">
        <f t="shared" si="28"/>
        <v>1.0368299999998953</v>
      </c>
      <c r="C42" s="87">
        <f t="shared" si="29"/>
        <v>1.3100000000001728</v>
      </c>
      <c r="D42" s="82">
        <f t="shared" si="39"/>
        <v>-1</v>
      </c>
      <c r="E42" s="38">
        <f t="shared" si="40"/>
        <v>13.349999999999909</v>
      </c>
      <c r="F42" s="29"/>
      <c r="G42" s="29"/>
      <c r="H42" s="121">
        <f t="shared" si="0"/>
        <v>3048</v>
      </c>
      <c r="I42" s="121">
        <f t="shared" si="1"/>
        <v>1663.35</v>
      </c>
      <c r="J42" s="103">
        <v>871.14919999999995</v>
      </c>
      <c r="K42" s="94">
        <f t="shared" si="2"/>
        <v>1663.35</v>
      </c>
      <c r="L42" s="5">
        <v>20</v>
      </c>
      <c r="M42" s="106">
        <f t="shared" si="34"/>
        <v>17.190000000000001</v>
      </c>
      <c r="N42" s="108">
        <f t="shared" si="30"/>
        <v>0</v>
      </c>
      <c r="O42" s="5">
        <v>17.190000000000001</v>
      </c>
      <c r="P42" s="20">
        <f t="shared" si="31"/>
        <v>14975.054748</v>
      </c>
      <c r="Q42" s="19">
        <f t="shared" si="32"/>
        <v>0</v>
      </c>
      <c r="R42" s="21">
        <f t="shared" si="37"/>
        <v>14975.054748</v>
      </c>
      <c r="S42" s="30">
        <v>1100.67</v>
      </c>
      <c r="T42" s="31">
        <f t="shared" si="8"/>
        <v>1663.35</v>
      </c>
      <c r="U42" s="14">
        <v>20</v>
      </c>
      <c r="V42" s="97">
        <f t="shared" si="9"/>
        <v>15.27</v>
      </c>
      <c r="W42" s="99">
        <f t="shared" si="10"/>
        <v>0</v>
      </c>
      <c r="X42" s="7">
        <v>15.27</v>
      </c>
      <c r="Y42" s="22">
        <f t="shared" si="11"/>
        <v>16807.230900000002</v>
      </c>
      <c r="Z42" s="23">
        <f t="shared" si="12"/>
        <v>0</v>
      </c>
      <c r="AA42" s="24">
        <f t="shared" si="13"/>
        <v>16807.230900000002</v>
      </c>
      <c r="AB42" s="112">
        <v>3048</v>
      </c>
      <c r="AC42" s="116">
        <v>1663.35</v>
      </c>
      <c r="AD42" s="5">
        <v>12.4</v>
      </c>
      <c r="AE42" s="21">
        <f t="shared" si="14"/>
        <v>20625.54</v>
      </c>
      <c r="AF42" s="26">
        <f t="shared" si="15"/>
        <v>23673.54</v>
      </c>
      <c r="AG42" s="30">
        <f t="shared" si="16"/>
        <v>3048</v>
      </c>
      <c r="AH42" s="17">
        <f t="shared" si="17"/>
        <v>1663.35</v>
      </c>
      <c r="AI42" s="7">
        <v>15.52</v>
      </c>
      <c r="AJ42" s="25">
        <f t="shared" si="33"/>
        <v>25815.191999999999</v>
      </c>
      <c r="AK42" s="27">
        <f t="shared" si="19"/>
        <v>28863.191999999999</v>
      </c>
      <c r="AL42" s="18">
        <v>3658</v>
      </c>
      <c r="AM42" s="33">
        <v>1996.02</v>
      </c>
      <c r="AN42" s="5">
        <v>19.309999999999999</v>
      </c>
      <c r="AO42" s="34">
        <f t="shared" si="20"/>
        <v>38543.146199999996</v>
      </c>
      <c r="AP42" s="28">
        <f t="shared" si="21"/>
        <v>42201.146199999996</v>
      </c>
      <c r="AQ42" s="79">
        <f t="shared" si="36"/>
        <v>3658</v>
      </c>
      <c r="AR42" s="17">
        <f t="shared" si="38"/>
        <v>1996.02</v>
      </c>
      <c r="AS42" s="99">
        <v>28.24</v>
      </c>
      <c r="AT42" s="37">
        <f t="shared" si="24"/>
        <v>56367.604799999994</v>
      </c>
      <c r="AU42" s="74">
        <f t="shared" si="25"/>
        <v>60025.604799999994</v>
      </c>
      <c r="AW42" s="2"/>
    </row>
    <row r="43" spans="1:49" ht="14.25" customHeight="1" x14ac:dyDescent="0.25">
      <c r="A43" s="83">
        <v>43466</v>
      </c>
      <c r="B43" s="86">
        <f t="shared" si="28"/>
        <v>2.6208000000000311</v>
      </c>
      <c r="C43" s="87">
        <f t="shared" si="29"/>
        <v>3.3099999999999454</v>
      </c>
      <c r="D43" s="82">
        <f t="shared" si="39"/>
        <v>6</v>
      </c>
      <c r="E43" s="38">
        <f t="shared" si="40"/>
        <v>-10.149999999999864</v>
      </c>
      <c r="F43" s="29"/>
      <c r="G43" s="29"/>
      <c r="H43" s="121">
        <f t="shared" si="0"/>
        <v>3054</v>
      </c>
      <c r="I43" s="121">
        <f t="shared" si="1"/>
        <v>1653.2</v>
      </c>
      <c r="J43" s="103">
        <v>873.77</v>
      </c>
      <c r="K43" s="94">
        <f t="shared" si="2"/>
        <v>1653.2</v>
      </c>
      <c r="L43" s="5">
        <v>20</v>
      </c>
      <c r="M43" s="106">
        <f t="shared" si="34"/>
        <v>17.62</v>
      </c>
      <c r="N43" s="108">
        <f t="shared" si="30"/>
        <v>0</v>
      </c>
      <c r="O43" s="5">
        <v>17.62</v>
      </c>
      <c r="P43" s="20">
        <f t="shared" si="31"/>
        <v>15395.8274</v>
      </c>
      <c r="Q43" s="19">
        <f t="shared" si="32"/>
        <v>0</v>
      </c>
      <c r="R43" s="21">
        <f t="shared" si="37"/>
        <v>15395.8274</v>
      </c>
      <c r="S43" s="30">
        <v>1103.98</v>
      </c>
      <c r="T43" s="31">
        <f t="shared" si="8"/>
        <v>1653.2</v>
      </c>
      <c r="U43" s="14">
        <v>20</v>
      </c>
      <c r="V43" s="97">
        <f t="shared" si="9"/>
        <v>15.6</v>
      </c>
      <c r="W43" s="99">
        <f t="shared" si="10"/>
        <v>0</v>
      </c>
      <c r="X43" s="7">
        <v>15.6</v>
      </c>
      <c r="Y43" s="22">
        <f t="shared" si="11"/>
        <v>17222.088</v>
      </c>
      <c r="Z43" s="23">
        <f t="shared" si="12"/>
        <v>0</v>
      </c>
      <c r="AA43" s="24">
        <f t="shared" si="13"/>
        <v>17222.088</v>
      </c>
      <c r="AB43" s="112">
        <v>3054</v>
      </c>
      <c r="AC43" s="116">
        <v>1653.2</v>
      </c>
      <c r="AD43" s="5">
        <v>12.38</v>
      </c>
      <c r="AE43" s="21">
        <f t="shared" si="14"/>
        <v>20466.616000000002</v>
      </c>
      <c r="AF43" s="26">
        <f>+AE43+AB43</f>
        <v>23520.616000000002</v>
      </c>
      <c r="AG43" s="30">
        <f t="shared" si="16"/>
        <v>3054</v>
      </c>
      <c r="AH43" s="17">
        <f t="shared" si="17"/>
        <v>1653.2</v>
      </c>
      <c r="AI43" s="7">
        <v>15.17</v>
      </c>
      <c r="AJ43" s="25">
        <f>+AH43*AI43</f>
        <v>25079.044000000002</v>
      </c>
      <c r="AK43" s="27">
        <f>+AJ43+AG43</f>
        <v>28133.044000000002</v>
      </c>
      <c r="AL43" s="18">
        <v>3665</v>
      </c>
      <c r="AM43" s="33">
        <v>1983.84</v>
      </c>
      <c r="AN43" s="5">
        <v>18.489999999999998</v>
      </c>
      <c r="AO43" s="34">
        <f>+AN43*AM43</f>
        <v>36681.201599999993</v>
      </c>
      <c r="AP43" s="28">
        <f>+AO43+AL43</f>
        <v>40346.201599999993</v>
      </c>
      <c r="AQ43" s="79">
        <f t="shared" si="36"/>
        <v>3665</v>
      </c>
      <c r="AR43" s="17">
        <f t="shared" si="38"/>
        <v>1983.84</v>
      </c>
      <c r="AS43" s="99">
        <v>27.48</v>
      </c>
      <c r="AT43" s="37">
        <f>+AS43*AR43</f>
        <v>54515.923199999997</v>
      </c>
      <c r="AU43" s="74">
        <f>+AT43+AQ43</f>
        <v>58180.923199999997</v>
      </c>
      <c r="AW43" s="2"/>
    </row>
    <row r="44" spans="1:49" x14ac:dyDescent="0.25">
      <c r="A44" s="83">
        <v>43497</v>
      </c>
      <c r="B44" s="86">
        <f t="shared" si="28"/>
        <v>-873.77</v>
      </c>
      <c r="C44" s="87">
        <f t="shared" si="29"/>
        <v>-1103.98</v>
      </c>
      <c r="D44" s="82">
        <f t="shared" si="39"/>
        <v>-3054</v>
      </c>
      <c r="E44" s="38">
        <f t="shared" si="40"/>
        <v>-1653.2</v>
      </c>
      <c r="F44" s="29"/>
      <c r="G44" s="29"/>
      <c r="H44" s="121">
        <f t="shared" si="0"/>
        <v>0</v>
      </c>
      <c r="I44" s="121">
        <f t="shared" si="1"/>
        <v>0</v>
      </c>
      <c r="J44" s="103"/>
      <c r="K44" s="94">
        <f t="shared" si="2"/>
        <v>0</v>
      </c>
      <c r="L44" s="5">
        <v>20</v>
      </c>
      <c r="M44" s="106">
        <f>+O44-N44</f>
        <v>16.59</v>
      </c>
      <c r="N44" s="108">
        <f>+IF(O44&lt;=L44,0,(O44-L44))</f>
        <v>0</v>
      </c>
      <c r="O44" s="5">
        <v>16.59</v>
      </c>
      <c r="P44" s="20">
        <f t="shared" si="31"/>
        <v>0</v>
      </c>
      <c r="Q44" s="19">
        <f t="shared" si="32"/>
        <v>0</v>
      </c>
      <c r="R44" s="21">
        <f t="shared" si="37"/>
        <v>0</v>
      </c>
      <c r="S44" s="30"/>
      <c r="T44" s="31">
        <f t="shared" si="8"/>
        <v>0</v>
      </c>
      <c r="U44" s="14">
        <v>20</v>
      </c>
      <c r="V44" s="97">
        <f t="shared" ref="V44:V60" si="41">+X44-W44</f>
        <v>14.88</v>
      </c>
      <c r="W44" s="99">
        <f t="shared" si="10"/>
        <v>0</v>
      </c>
      <c r="X44" s="7">
        <v>14.88</v>
      </c>
      <c r="Y44" s="22">
        <f t="shared" si="11"/>
        <v>0</v>
      </c>
      <c r="Z44" s="23">
        <f t="shared" si="12"/>
        <v>0</v>
      </c>
      <c r="AA44" s="24">
        <f t="shared" si="13"/>
        <v>0</v>
      </c>
      <c r="AB44" s="112"/>
      <c r="AC44" s="116"/>
      <c r="AD44" s="5">
        <v>12.07</v>
      </c>
      <c r="AE44" s="21">
        <f t="shared" si="14"/>
        <v>0</v>
      </c>
      <c r="AF44" s="26">
        <f>+AE44+AB44</f>
        <v>0</v>
      </c>
      <c r="AG44" s="30">
        <f t="shared" si="16"/>
        <v>0</v>
      </c>
      <c r="AH44" s="17">
        <f t="shared" si="17"/>
        <v>0</v>
      </c>
      <c r="AI44" s="7">
        <v>15.1</v>
      </c>
      <c r="AJ44" s="25">
        <f>+AH44*AI44</f>
        <v>0</v>
      </c>
      <c r="AK44" s="27">
        <f>+AJ44+AG44</f>
        <v>0</v>
      </c>
      <c r="AL44" s="18">
        <f>+H44*1.2</f>
        <v>0</v>
      </c>
      <c r="AM44" s="33">
        <f>+I44*1.2</f>
        <v>0</v>
      </c>
      <c r="AN44" s="5">
        <v>18.829999999999998</v>
      </c>
      <c r="AO44" s="34">
        <f>+AN44*AM44</f>
        <v>0</v>
      </c>
      <c r="AP44" s="28">
        <f>+AO44+AL44</f>
        <v>0</v>
      </c>
      <c r="AQ44" s="35">
        <f t="shared" si="36"/>
        <v>0</v>
      </c>
      <c r="AR44" s="81">
        <f t="shared" si="38"/>
        <v>0</v>
      </c>
      <c r="AS44" s="99">
        <v>27.29</v>
      </c>
      <c r="AT44" s="37">
        <f>+AS44*AR44</f>
        <v>0</v>
      </c>
      <c r="AU44" s="74">
        <f>+AT44+AQ44</f>
        <v>0</v>
      </c>
    </row>
    <row r="45" spans="1:49" ht="14.25" customHeight="1" x14ac:dyDescent="0.25">
      <c r="A45" s="83">
        <v>43525</v>
      </c>
      <c r="B45" s="86">
        <f t="shared" si="28"/>
        <v>884.08100000000002</v>
      </c>
      <c r="C45" s="87">
        <f t="shared" si="29"/>
        <v>1117.01</v>
      </c>
      <c r="D45" s="82">
        <f t="shared" si="39"/>
        <v>3082</v>
      </c>
      <c r="E45" s="38">
        <f t="shared" si="40"/>
        <v>1591.23</v>
      </c>
      <c r="F45" s="29"/>
      <c r="G45" s="29"/>
      <c r="H45" s="121">
        <f t="shared" si="0"/>
        <v>3082</v>
      </c>
      <c r="I45" s="121">
        <f t="shared" si="1"/>
        <v>1591.23</v>
      </c>
      <c r="J45" s="103">
        <v>884.08100000000002</v>
      </c>
      <c r="K45" s="94">
        <f t="shared" si="2"/>
        <v>1591.23</v>
      </c>
      <c r="L45" s="5">
        <v>20</v>
      </c>
      <c r="M45" s="106">
        <f t="shared" ref="M45:M61" si="42">+O45-N45</f>
        <v>16.829999999999998</v>
      </c>
      <c r="N45" s="108">
        <f t="shared" ref="N45:N46" si="43">+IF(O45&lt;=L45,0,(O45-L45))</f>
        <v>0</v>
      </c>
      <c r="O45" s="5">
        <v>16.829999999999998</v>
      </c>
      <c r="P45" s="20">
        <f t="shared" si="31"/>
        <v>14879.083229999998</v>
      </c>
      <c r="Q45" s="19">
        <f t="shared" ref="Q45:Q88" si="44">+N45*K45</f>
        <v>0</v>
      </c>
      <c r="R45" s="21">
        <f t="shared" ref="R45:R86" si="45">+Q45+P45</f>
        <v>14879.083229999998</v>
      </c>
      <c r="S45" s="30">
        <v>1117.01</v>
      </c>
      <c r="T45" s="31">
        <f t="shared" si="8"/>
        <v>1591.23</v>
      </c>
      <c r="U45" s="14">
        <v>20</v>
      </c>
      <c r="V45" s="97">
        <f t="shared" si="41"/>
        <v>15.09</v>
      </c>
      <c r="W45" s="99">
        <f t="shared" si="10"/>
        <v>0</v>
      </c>
      <c r="X45" s="7">
        <v>15.09</v>
      </c>
      <c r="Y45" s="22">
        <f t="shared" ref="Y45:Y88" si="46">+V45*S45</f>
        <v>16855.680899999999</v>
      </c>
      <c r="Z45" s="23">
        <f t="shared" ref="Z45:Z88" si="47">+W45*T45</f>
        <v>0</v>
      </c>
      <c r="AA45" s="24">
        <f t="shared" ref="AA45:AA88" si="48">+Z45+Y45</f>
        <v>16855.680899999999</v>
      </c>
      <c r="AB45" s="112">
        <v>3082</v>
      </c>
      <c r="AC45" s="116">
        <v>1591.23</v>
      </c>
      <c r="AD45" s="5">
        <v>12.16</v>
      </c>
      <c r="AE45" s="21">
        <f t="shared" si="14"/>
        <v>19349.356800000001</v>
      </c>
      <c r="AF45" s="26">
        <f t="shared" ref="AF45:AF88" si="49">+AE45+AB45</f>
        <v>22431.356800000001</v>
      </c>
      <c r="AG45" s="30">
        <f t="shared" si="16"/>
        <v>3082</v>
      </c>
      <c r="AH45" s="17">
        <f t="shared" si="17"/>
        <v>1591.23</v>
      </c>
      <c r="AI45" s="7">
        <v>15.05</v>
      </c>
      <c r="AJ45" s="25">
        <f t="shared" si="33"/>
        <v>23948.011500000001</v>
      </c>
      <c r="AK45" s="27">
        <f t="shared" si="19"/>
        <v>27030.011500000001</v>
      </c>
      <c r="AL45" s="18">
        <f t="shared" ref="AL45:AL88" si="50">+H45*1.2</f>
        <v>3698.3999999999996</v>
      </c>
      <c r="AM45" s="33">
        <f t="shared" ref="AM45:AM88" si="51">+I45*1.2</f>
        <v>1909.4759999999999</v>
      </c>
      <c r="AN45" s="5">
        <v>18.7</v>
      </c>
      <c r="AO45" s="34">
        <f t="shared" ref="AO45:AO88" si="52">+AN45*AM45</f>
        <v>35707.201199999996</v>
      </c>
      <c r="AP45" s="28">
        <f t="shared" ref="AP45:AP108" si="53">+AO45+AL45</f>
        <v>39405.601199999997</v>
      </c>
      <c r="AQ45" s="35">
        <f t="shared" si="36"/>
        <v>3698.3999999999996</v>
      </c>
      <c r="AR45" s="81">
        <f t="shared" si="38"/>
        <v>1909.4759999999999</v>
      </c>
      <c r="AS45" s="99">
        <v>27.9</v>
      </c>
      <c r="AT45" s="37">
        <f t="shared" ref="AT45:AT88" si="54">+AS45*AR45</f>
        <v>53274.380399999995</v>
      </c>
      <c r="AU45" s="74">
        <f t="shared" ref="AU45:AU88" si="55">+AT45+AQ45</f>
        <v>56972.780399999996</v>
      </c>
    </row>
    <row r="46" spans="1:49" ht="14.25" customHeight="1" x14ac:dyDescent="0.25">
      <c r="A46" s="83">
        <v>43556</v>
      </c>
      <c r="B46" s="86">
        <f t="shared" si="28"/>
        <v>3.844600000000014</v>
      </c>
      <c r="C46" s="87">
        <f t="shared" si="29"/>
        <v>4.8499999999999091</v>
      </c>
      <c r="D46" s="82">
        <f t="shared" si="39"/>
        <v>9</v>
      </c>
      <c r="E46" s="38">
        <f t="shared" si="40"/>
        <v>65.660000000000082</v>
      </c>
      <c r="F46" s="29"/>
      <c r="G46" s="29"/>
      <c r="H46" s="121">
        <f t="shared" si="0"/>
        <v>3091</v>
      </c>
      <c r="I46" s="121">
        <f t="shared" si="1"/>
        <v>1656.89</v>
      </c>
      <c r="J46" s="103">
        <v>887.92560000000003</v>
      </c>
      <c r="K46" s="94">
        <f t="shared" si="2"/>
        <v>1656.89</v>
      </c>
      <c r="L46" s="5">
        <v>20</v>
      </c>
      <c r="M46" s="106">
        <f t="shared" si="42"/>
        <v>18.18</v>
      </c>
      <c r="N46" s="108">
        <f t="shared" si="43"/>
        <v>0</v>
      </c>
      <c r="O46" s="5">
        <v>18.18</v>
      </c>
      <c r="P46" s="20">
        <f t="shared" si="31"/>
        <v>16142.487408000001</v>
      </c>
      <c r="Q46" s="19">
        <f t="shared" si="44"/>
        <v>0</v>
      </c>
      <c r="R46" s="21">
        <f>+Q46+P46</f>
        <v>16142.487408000001</v>
      </c>
      <c r="S46" s="30">
        <v>1121.8599999999999</v>
      </c>
      <c r="T46" s="31">
        <f t="shared" si="8"/>
        <v>1656.89</v>
      </c>
      <c r="U46" s="14">
        <v>20</v>
      </c>
      <c r="V46" s="97">
        <f t="shared" si="41"/>
        <v>16.34</v>
      </c>
      <c r="W46" s="99">
        <f t="shared" ref="W46:W109" si="56">+IF(X46&lt;=U46,0,(X46-U46))</f>
        <v>0</v>
      </c>
      <c r="X46" s="7">
        <v>16.34</v>
      </c>
      <c r="Y46" s="22">
        <f t="shared" si="46"/>
        <v>18331.1924</v>
      </c>
      <c r="Z46" s="23">
        <f t="shared" si="47"/>
        <v>0</v>
      </c>
      <c r="AA46" s="24">
        <f>+Z46+Y46</f>
        <v>18331.1924</v>
      </c>
      <c r="AB46" s="112">
        <v>3091</v>
      </c>
      <c r="AC46" s="116">
        <v>1656.89</v>
      </c>
      <c r="AD46" s="5">
        <v>13.11</v>
      </c>
      <c r="AE46" s="21">
        <f t="shared" ref="AE46:AE88" si="57">+AD46*AC46</f>
        <v>21721.8279</v>
      </c>
      <c r="AF46" s="26">
        <f t="shared" si="49"/>
        <v>24812.8279</v>
      </c>
      <c r="AG46" s="30">
        <f t="shared" si="16"/>
        <v>3091</v>
      </c>
      <c r="AH46" s="17">
        <f t="shared" si="17"/>
        <v>1656.89</v>
      </c>
      <c r="AI46" s="7">
        <v>16.18</v>
      </c>
      <c r="AJ46" s="25">
        <f t="shared" si="33"/>
        <v>26808.480200000002</v>
      </c>
      <c r="AK46" s="27">
        <f>+AJ46+AG46</f>
        <v>29899.480200000002</v>
      </c>
      <c r="AL46" s="18">
        <f t="shared" si="50"/>
        <v>3709.2</v>
      </c>
      <c r="AM46" s="33">
        <f t="shared" si="51"/>
        <v>1988.268</v>
      </c>
      <c r="AN46" s="5">
        <v>19.649999999999999</v>
      </c>
      <c r="AO46" s="34">
        <f t="shared" si="52"/>
        <v>39069.466199999995</v>
      </c>
      <c r="AP46" s="28">
        <f t="shared" si="53"/>
        <v>42778.666199999992</v>
      </c>
      <c r="AQ46" s="35">
        <f t="shared" si="36"/>
        <v>3709.2</v>
      </c>
      <c r="AR46" s="81">
        <f t="shared" si="38"/>
        <v>1988.268</v>
      </c>
      <c r="AS46" s="99">
        <v>28.35</v>
      </c>
      <c r="AT46" s="37">
        <f t="shared" si="54"/>
        <v>56367.397800000006</v>
      </c>
      <c r="AU46" s="74">
        <f t="shared" si="55"/>
        <v>60076.597800000003</v>
      </c>
    </row>
    <row r="47" spans="1:49" ht="14.25" customHeight="1" x14ac:dyDescent="0.25">
      <c r="A47" s="83">
        <v>43586</v>
      </c>
      <c r="B47" s="86">
        <f t="shared" si="28"/>
        <v>4.3688300000000027</v>
      </c>
      <c r="C47" s="87">
        <f t="shared" si="29"/>
        <v>5.5200000000002092</v>
      </c>
      <c r="D47" s="82">
        <f t="shared" si="39"/>
        <v>12</v>
      </c>
      <c r="E47" s="38">
        <f t="shared" si="40"/>
        <v>6.3499999999999091</v>
      </c>
      <c r="F47" s="29"/>
      <c r="G47" s="29"/>
      <c r="H47" s="121">
        <f t="shared" si="0"/>
        <v>3103</v>
      </c>
      <c r="I47" s="121">
        <f t="shared" si="1"/>
        <v>1663.24</v>
      </c>
      <c r="J47" s="103">
        <v>892.29443000000003</v>
      </c>
      <c r="K47" s="94">
        <f t="shared" si="2"/>
        <v>1663.24</v>
      </c>
      <c r="L47" s="5">
        <v>20</v>
      </c>
      <c r="M47" s="106">
        <f t="shared" si="42"/>
        <v>18.37</v>
      </c>
      <c r="N47" s="108">
        <f t="shared" ref="N47:N109" si="58">+IF(O47&lt;=L47,0,(O47-L47))</f>
        <v>0</v>
      </c>
      <c r="O47" s="5">
        <v>18.37</v>
      </c>
      <c r="P47" s="20">
        <f t="shared" ref="P47:P88" si="59">+M47*J47</f>
        <v>16391.448679100002</v>
      </c>
      <c r="Q47" s="19">
        <f t="shared" si="44"/>
        <v>0</v>
      </c>
      <c r="R47" s="21">
        <f t="shared" si="45"/>
        <v>16391.448679100002</v>
      </c>
      <c r="S47" s="30">
        <v>1127.3800000000001</v>
      </c>
      <c r="T47" s="31">
        <f t="shared" si="8"/>
        <v>1663.24</v>
      </c>
      <c r="U47" s="14">
        <v>20</v>
      </c>
      <c r="V47" s="97">
        <f>+X47-W47</f>
        <v>16.3</v>
      </c>
      <c r="W47" s="99">
        <f t="shared" si="56"/>
        <v>0</v>
      </c>
      <c r="X47" s="7">
        <v>16.3</v>
      </c>
      <c r="Y47" s="22">
        <f t="shared" si="46"/>
        <v>18376.294000000002</v>
      </c>
      <c r="Z47" s="23">
        <f t="shared" si="47"/>
        <v>0</v>
      </c>
      <c r="AA47" s="24">
        <f t="shared" si="48"/>
        <v>18376.294000000002</v>
      </c>
      <c r="AB47" s="112">
        <v>3103</v>
      </c>
      <c r="AC47" s="116">
        <v>1663.24</v>
      </c>
      <c r="AD47" s="5">
        <v>13.06</v>
      </c>
      <c r="AE47" s="21">
        <f>+AD47*AC47</f>
        <v>21721.914400000001</v>
      </c>
      <c r="AF47" s="26">
        <f t="shared" si="49"/>
        <v>24824.914400000001</v>
      </c>
      <c r="AG47" s="30">
        <f t="shared" si="16"/>
        <v>3103</v>
      </c>
      <c r="AH47" s="17">
        <f t="shared" si="17"/>
        <v>1663.24</v>
      </c>
      <c r="AI47" s="7">
        <v>15.92</v>
      </c>
      <c r="AJ47" s="25">
        <f t="shared" si="33"/>
        <v>26478.7808</v>
      </c>
      <c r="AK47" s="27">
        <f t="shared" ref="AK47:AK86" si="60">+AJ47+AG47</f>
        <v>29581.7808</v>
      </c>
      <c r="AL47" s="18">
        <f t="shared" si="50"/>
        <v>3723.6</v>
      </c>
      <c r="AM47" s="33">
        <f t="shared" si="51"/>
        <v>1995.8879999999999</v>
      </c>
      <c r="AN47" s="5">
        <v>19.829999999999998</v>
      </c>
      <c r="AO47" s="34">
        <f t="shared" si="52"/>
        <v>39578.459039999994</v>
      </c>
      <c r="AP47" s="28">
        <f t="shared" si="53"/>
        <v>43302.059039999993</v>
      </c>
      <c r="AQ47" s="35">
        <f t="shared" si="36"/>
        <v>3723.6</v>
      </c>
      <c r="AR47" s="81">
        <f t="shared" si="38"/>
        <v>1995.8879999999999</v>
      </c>
      <c r="AS47" s="99">
        <v>28.51</v>
      </c>
      <c r="AT47" s="37">
        <f t="shared" si="54"/>
        <v>56902.766880000003</v>
      </c>
      <c r="AU47" s="74">
        <f t="shared" si="55"/>
        <v>60626.366880000001</v>
      </c>
    </row>
    <row r="48" spans="1:49" ht="14.25" customHeight="1" x14ac:dyDescent="0.25">
      <c r="A48" s="83">
        <v>43617</v>
      </c>
      <c r="B48" s="86">
        <f t="shared" si="28"/>
        <v>2.7960699999999861</v>
      </c>
      <c r="C48" s="87">
        <f t="shared" si="29"/>
        <v>3.5399999999999636</v>
      </c>
      <c r="D48" s="82">
        <f t="shared" si="39"/>
        <v>5</v>
      </c>
      <c r="E48" s="38">
        <f t="shared" si="40"/>
        <v>33.879999999999882</v>
      </c>
      <c r="F48" s="29"/>
      <c r="G48" s="29"/>
      <c r="H48" s="121">
        <f t="shared" si="0"/>
        <v>3108</v>
      </c>
      <c r="I48" s="121">
        <f t="shared" si="1"/>
        <v>1697.12</v>
      </c>
      <c r="J48" s="103">
        <v>895.09050000000002</v>
      </c>
      <c r="K48" s="94">
        <f t="shared" si="2"/>
        <v>1697.12</v>
      </c>
      <c r="L48" s="5">
        <v>20</v>
      </c>
      <c r="M48" s="106">
        <f>+O48-N48</f>
        <v>18.87</v>
      </c>
      <c r="N48" s="108">
        <f>+IF(O48&lt;=L48,0,(O48-L48))</f>
        <v>0</v>
      </c>
      <c r="O48" s="5">
        <v>18.87</v>
      </c>
      <c r="P48" s="20">
        <f t="shared" si="59"/>
        <v>16890.357735000001</v>
      </c>
      <c r="Q48" s="19">
        <f t="shared" si="44"/>
        <v>0</v>
      </c>
      <c r="R48" s="21">
        <f t="shared" si="45"/>
        <v>16890.357735000001</v>
      </c>
      <c r="S48" s="30">
        <v>1130.92</v>
      </c>
      <c r="T48" s="31">
        <f t="shared" si="8"/>
        <v>1697.12</v>
      </c>
      <c r="U48" s="14">
        <v>20</v>
      </c>
      <c r="V48" s="97">
        <f t="shared" si="41"/>
        <v>16.920000000000002</v>
      </c>
      <c r="W48" s="99">
        <f t="shared" si="56"/>
        <v>0</v>
      </c>
      <c r="X48" s="7">
        <v>16.920000000000002</v>
      </c>
      <c r="Y48" s="22">
        <f t="shared" si="46"/>
        <v>19135.166400000002</v>
      </c>
      <c r="Z48" s="23">
        <f t="shared" si="47"/>
        <v>0</v>
      </c>
      <c r="AA48" s="24">
        <f t="shared" si="48"/>
        <v>19135.166400000002</v>
      </c>
      <c r="AB48" s="112">
        <v>3108</v>
      </c>
      <c r="AC48" s="116">
        <v>1697.12</v>
      </c>
      <c r="AD48" s="5">
        <v>13.67</v>
      </c>
      <c r="AE48" s="21">
        <f t="shared" si="57"/>
        <v>23199.630399999998</v>
      </c>
      <c r="AF48" s="26">
        <f t="shared" si="49"/>
        <v>26307.630399999998</v>
      </c>
      <c r="AG48" s="30">
        <f t="shared" si="16"/>
        <v>3108</v>
      </c>
      <c r="AH48" s="17">
        <f t="shared" si="17"/>
        <v>1697.12</v>
      </c>
      <c r="AI48" s="7">
        <v>16.79</v>
      </c>
      <c r="AJ48" s="25">
        <f t="shared" si="33"/>
        <v>28494.644799999998</v>
      </c>
      <c r="AK48" s="27">
        <f t="shared" si="60"/>
        <v>31602.644799999998</v>
      </c>
      <c r="AL48" s="18">
        <f t="shared" si="50"/>
        <v>3729.6</v>
      </c>
      <c r="AM48" s="33">
        <f t="shared" si="51"/>
        <v>2036.5439999999999</v>
      </c>
      <c r="AN48" s="5">
        <v>20.82</v>
      </c>
      <c r="AO48" s="34">
        <f t="shared" si="52"/>
        <v>42400.846079999996</v>
      </c>
      <c r="AP48" s="28">
        <f t="shared" si="53"/>
        <v>46130.446079999994</v>
      </c>
      <c r="AQ48" s="35">
        <f t="shared" si="36"/>
        <v>3729.6</v>
      </c>
      <c r="AR48" s="81">
        <f t="shared" si="38"/>
        <v>2036.5439999999999</v>
      </c>
      <c r="AS48" s="99">
        <v>28.29</v>
      </c>
      <c r="AT48" s="37">
        <f t="shared" si="54"/>
        <v>57613.829759999993</v>
      </c>
      <c r="AU48" s="74">
        <f t="shared" si="55"/>
        <v>61343.429759999992</v>
      </c>
    </row>
    <row r="49" spans="1:47" ht="14.25" customHeight="1" x14ac:dyDescent="0.25">
      <c r="A49" s="83">
        <v>43647</v>
      </c>
      <c r="B49" s="86">
        <f t="shared" si="28"/>
        <v>2.3591499999999996</v>
      </c>
      <c r="C49" s="87">
        <f t="shared" si="29"/>
        <v>2.9800000000000182</v>
      </c>
      <c r="D49" s="82">
        <f t="shared" si="39"/>
        <v>5</v>
      </c>
      <c r="E49" s="38">
        <f t="shared" si="40"/>
        <v>-23.989999999999782</v>
      </c>
      <c r="F49" s="29"/>
      <c r="G49" s="29"/>
      <c r="H49" s="121">
        <f t="shared" si="0"/>
        <v>3113</v>
      </c>
      <c r="I49" s="121">
        <f t="shared" si="1"/>
        <v>1673.13</v>
      </c>
      <c r="J49" s="103">
        <v>897.44965000000002</v>
      </c>
      <c r="K49" s="94">
        <f t="shared" si="2"/>
        <v>1673.13</v>
      </c>
      <c r="L49" s="5">
        <v>20</v>
      </c>
      <c r="M49" s="106">
        <f t="shared" si="42"/>
        <v>16.86</v>
      </c>
      <c r="N49" s="108">
        <f>+IF(O49&lt;=L49,0,(O49-L49))</f>
        <v>0</v>
      </c>
      <c r="O49" s="5">
        <v>16.86</v>
      </c>
      <c r="P49" s="20">
        <f t="shared" si="59"/>
        <v>15131.001098999999</v>
      </c>
      <c r="Q49" s="19">
        <f t="shared" si="44"/>
        <v>0</v>
      </c>
      <c r="R49" s="21">
        <f t="shared" si="45"/>
        <v>15131.001098999999</v>
      </c>
      <c r="S49" s="30">
        <v>1133.9000000000001</v>
      </c>
      <c r="T49" s="31">
        <f t="shared" si="8"/>
        <v>1673.13</v>
      </c>
      <c r="U49" s="14">
        <v>20</v>
      </c>
      <c r="V49" s="97">
        <f t="shared" si="41"/>
        <v>15.01</v>
      </c>
      <c r="W49" s="99">
        <f>+IF(X49&lt;=U49,0,(X49-U49))</f>
        <v>0</v>
      </c>
      <c r="X49" s="7">
        <v>15.01</v>
      </c>
      <c r="Y49" s="22">
        <f t="shared" si="46"/>
        <v>17019.839</v>
      </c>
      <c r="Z49" s="23">
        <f t="shared" si="47"/>
        <v>0</v>
      </c>
      <c r="AA49" s="24">
        <f t="shared" si="48"/>
        <v>17019.839</v>
      </c>
      <c r="AB49" s="112">
        <v>3113</v>
      </c>
      <c r="AC49" s="116">
        <v>1673.13</v>
      </c>
      <c r="AD49" s="5">
        <v>12.41</v>
      </c>
      <c r="AE49" s="21">
        <f t="shared" si="57"/>
        <v>20763.543300000001</v>
      </c>
      <c r="AF49" s="26">
        <f t="shared" si="49"/>
        <v>23876.543300000001</v>
      </c>
      <c r="AG49" s="30">
        <f t="shared" si="16"/>
        <v>3113</v>
      </c>
      <c r="AH49" s="17">
        <f t="shared" si="17"/>
        <v>1673.13</v>
      </c>
      <c r="AI49" s="7">
        <v>15.43</v>
      </c>
      <c r="AJ49" s="25">
        <f t="shared" si="33"/>
        <v>25816.3959</v>
      </c>
      <c r="AK49" s="27">
        <f t="shared" si="60"/>
        <v>28929.3959</v>
      </c>
      <c r="AL49" s="18">
        <f t="shared" si="50"/>
        <v>3735.6</v>
      </c>
      <c r="AM49" s="33">
        <f t="shared" si="51"/>
        <v>2007.7560000000001</v>
      </c>
      <c r="AN49" s="5">
        <v>19.149999999999999</v>
      </c>
      <c r="AO49" s="34">
        <f t="shared" si="52"/>
        <v>38448.527399999999</v>
      </c>
      <c r="AP49" s="28">
        <f t="shared" si="53"/>
        <v>42184.127399999998</v>
      </c>
      <c r="AQ49" s="35">
        <f t="shared" si="36"/>
        <v>3735.6</v>
      </c>
      <c r="AR49" s="81">
        <f t="shared" si="38"/>
        <v>2007.7560000000001</v>
      </c>
      <c r="AS49" s="99">
        <v>27.59</v>
      </c>
      <c r="AT49" s="37">
        <f t="shared" si="54"/>
        <v>55393.988040000004</v>
      </c>
      <c r="AU49" s="74">
        <f t="shared" si="55"/>
        <v>59129.588040000002</v>
      </c>
    </row>
    <row r="50" spans="1:47" x14ac:dyDescent="0.25">
      <c r="A50" s="83">
        <v>43678</v>
      </c>
      <c r="B50" s="86">
        <f t="shared" si="28"/>
        <v>2.0096999999999525</v>
      </c>
      <c r="C50" s="87">
        <f t="shared" si="29"/>
        <v>2.5399999999999636</v>
      </c>
      <c r="D50" s="82">
        <f t="shared" si="39"/>
        <v>3</v>
      </c>
      <c r="E50" s="38">
        <f t="shared" si="40"/>
        <v>-117.11000000000013</v>
      </c>
      <c r="F50" s="29"/>
      <c r="G50" s="29"/>
      <c r="H50" s="121">
        <f t="shared" si="0"/>
        <v>3116</v>
      </c>
      <c r="I50" s="121">
        <f t="shared" si="1"/>
        <v>1556.02</v>
      </c>
      <c r="J50" s="103">
        <v>899.45934999999997</v>
      </c>
      <c r="K50" s="94">
        <f t="shared" si="2"/>
        <v>1556.02</v>
      </c>
      <c r="L50" s="5">
        <v>20</v>
      </c>
      <c r="M50" s="106">
        <f t="shared" si="42"/>
        <v>18.329999999999998</v>
      </c>
      <c r="N50" s="108">
        <f t="shared" si="58"/>
        <v>0</v>
      </c>
      <c r="O50" s="5">
        <v>18.329999999999998</v>
      </c>
      <c r="P50" s="20">
        <f t="shared" si="59"/>
        <v>16487.089885499998</v>
      </c>
      <c r="Q50" s="19">
        <f t="shared" si="44"/>
        <v>0</v>
      </c>
      <c r="R50" s="21">
        <f t="shared" si="45"/>
        <v>16487.089885499998</v>
      </c>
      <c r="S50" s="30">
        <v>1136.44</v>
      </c>
      <c r="T50" s="31">
        <f t="shared" si="8"/>
        <v>1556.02</v>
      </c>
      <c r="U50" s="14">
        <v>20</v>
      </c>
      <c r="V50" s="97">
        <f t="shared" si="41"/>
        <v>16.22</v>
      </c>
      <c r="W50" s="99">
        <f>+IF(X50&lt;=U50,0,(X50-U50))</f>
        <v>0</v>
      </c>
      <c r="X50" s="7">
        <v>16.22</v>
      </c>
      <c r="Y50" s="22">
        <f t="shared" si="46"/>
        <v>18433.056799999998</v>
      </c>
      <c r="Z50" s="23">
        <f t="shared" si="47"/>
        <v>0</v>
      </c>
      <c r="AA50" s="24">
        <f t="shared" si="48"/>
        <v>18433.056799999998</v>
      </c>
      <c r="AB50" s="112">
        <v>3116</v>
      </c>
      <c r="AC50" s="116">
        <v>1556.02</v>
      </c>
      <c r="AD50" s="5">
        <v>13.49</v>
      </c>
      <c r="AE50" s="21">
        <f t="shared" si="57"/>
        <v>20990.709800000001</v>
      </c>
      <c r="AF50" s="26">
        <f t="shared" si="49"/>
        <v>24106.709800000001</v>
      </c>
      <c r="AG50" s="30">
        <f t="shared" si="16"/>
        <v>3116</v>
      </c>
      <c r="AH50" s="17">
        <f t="shared" si="17"/>
        <v>1556.02</v>
      </c>
      <c r="AI50" s="7">
        <v>16.79</v>
      </c>
      <c r="AJ50" s="25">
        <f t="shared" ref="AJ50:AJ108" si="61">+AI50*AH50</f>
        <v>26125.575799999999</v>
      </c>
      <c r="AK50" s="27">
        <f t="shared" si="60"/>
        <v>29241.575799999999</v>
      </c>
      <c r="AL50" s="18">
        <f t="shared" si="50"/>
        <v>3739.2</v>
      </c>
      <c r="AM50" s="33">
        <f t="shared" si="51"/>
        <v>1867.2239999999999</v>
      </c>
      <c r="AN50" s="5">
        <v>20.7</v>
      </c>
      <c r="AO50" s="34">
        <f t="shared" si="52"/>
        <v>38651.536799999994</v>
      </c>
      <c r="AP50" s="28">
        <f t="shared" si="53"/>
        <v>42390.736799999991</v>
      </c>
      <c r="AQ50" s="35">
        <f t="shared" si="36"/>
        <v>3739.2</v>
      </c>
      <c r="AR50" s="81">
        <f t="shared" si="38"/>
        <v>1867.2239999999999</v>
      </c>
      <c r="AS50" s="99">
        <v>29.07</v>
      </c>
      <c r="AT50" s="37">
        <f t="shared" si="54"/>
        <v>54280.201679999998</v>
      </c>
      <c r="AU50" s="74">
        <f t="shared" si="55"/>
        <v>58019.401679999995</v>
      </c>
    </row>
    <row r="51" spans="1:47" ht="14.25" customHeight="1" x14ac:dyDescent="0.25">
      <c r="A51" s="83">
        <v>43709</v>
      </c>
      <c r="B51" s="86">
        <f t="shared" si="28"/>
        <v>0.78635000000008404</v>
      </c>
      <c r="C51" s="87">
        <f t="shared" si="29"/>
        <v>0.99000000000000909</v>
      </c>
      <c r="D51" s="82">
        <f t="shared" si="39"/>
        <v>-1</v>
      </c>
      <c r="E51" s="38">
        <f t="shared" si="40"/>
        <v>82.610000000000127</v>
      </c>
      <c r="F51" s="29"/>
      <c r="G51" s="29"/>
      <c r="H51" s="121">
        <f t="shared" si="0"/>
        <v>3115</v>
      </c>
      <c r="I51" s="121">
        <f t="shared" si="1"/>
        <v>1638.63</v>
      </c>
      <c r="J51" s="103">
        <v>900.24570000000006</v>
      </c>
      <c r="K51" s="94">
        <f t="shared" si="2"/>
        <v>1638.63</v>
      </c>
      <c r="L51" s="5">
        <v>20</v>
      </c>
      <c r="M51" s="106">
        <f t="shared" si="42"/>
        <v>18.079999999999998</v>
      </c>
      <c r="N51" s="108">
        <f t="shared" si="58"/>
        <v>0</v>
      </c>
      <c r="O51" s="5">
        <v>18.079999999999998</v>
      </c>
      <c r="P51" s="20">
        <f t="shared" si="59"/>
        <v>16276.442256</v>
      </c>
      <c r="Q51" s="19">
        <f t="shared" si="44"/>
        <v>0</v>
      </c>
      <c r="R51" s="21">
        <f t="shared" si="45"/>
        <v>16276.442256</v>
      </c>
      <c r="S51" s="30">
        <v>1137.43</v>
      </c>
      <c r="T51" s="31">
        <f t="shared" si="8"/>
        <v>1638.63</v>
      </c>
      <c r="U51" s="14">
        <v>20</v>
      </c>
      <c r="V51" s="97">
        <f t="shared" si="41"/>
        <v>16.09</v>
      </c>
      <c r="W51" s="99">
        <f t="shared" si="56"/>
        <v>0</v>
      </c>
      <c r="X51" s="7">
        <v>16.09</v>
      </c>
      <c r="Y51" s="22">
        <f t="shared" si="46"/>
        <v>18301.2487</v>
      </c>
      <c r="Z51" s="23">
        <f t="shared" si="47"/>
        <v>0</v>
      </c>
      <c r="AA51" s="24">
        <f t="shared" si="48"/>
        <v>18301.2487</v>
      </c>
      <c r="AB51" s="112">
        <v>3115</v>
      </c>
      <c r="AC51" s="116">
        <v>1638.63</v>
      </c>
      <c r="AD51" s="5">
        <v>13.49</v>
      </c>
      <c r="AE51" s="21">
        <f t="shared" si="57"/>
        <v>22105.118700000003</v>
      </c>
      <c r="AF51" s="26">
        <f>+AE51+AB51</f>
        <v>25220.118700000003</v>
      </c>
      <c r="AG51" s="30">
        <f t="shared" si="16"/>
        <v>3115</v>
      </c>
      <c r="AH51" s="17">
        <f t="shared" si="17"/>
        <v>1638.63</v>
      </c>
      <c r="AI51" s="7">
        <v>16.66</v>
      </c>
      <c r="AJ51" s="25">
        <f t="shared" si="61"/>
        <v>27299.575800000002</v>
      </c>
      <c r="AK51" s="27">
        <f t="shared" si="60"/>
        <v>30414.575800000002</v>
      </c>
      <c r="AL51" s="18">
        <f t="shared" si="50"/>
        <v>3738</v>
      </c>
      <c r="AM51" s="33">
        <f t="shared" si="51"/>
        <v>1966.356</v>
      </c>
      <c r="AN51" s="5">
        <v>20.51</v>
      </c>
      <c r="AO51" s="34">
        <f t="shared" si="52"/>
        <v>40329.961560000003</v>
      </c>
      <c r="AP51" s="28">
        <f t="shared" si="53"/>
        <v>44067.961560000003</v>
      </c>
      <c r="AQ51" s="35">
        <f t="shared" si="36"/>
        <v>3738</v>
      </c>
      <c r="AR51" s="81">
        <f t="shared" si="38"/>
        <v>1966.356</v>
      </c>
      <c r="AS51" s="99">
        <v>30.19</v>
      </c>
      <c r="AT51" s="37">
        <f t="shared" si="54"/>
        <v>59364.287640000002</v>
      </c>
      <c r="AU51" s="74">
        <f t="shared" si="55"/>
        <v>63102.287640000002</v>
      </c>
    </row>
    <row r="52" spans="1:47" ht="14.25" customHeight="1" x14ac:dyDescent="0.25">
      <c r="A52" s="83">
        <v>43739</v>
      </c>
      <c r="B52" s="86">
        <f t="shared" si="28"/>
        <v>2.0097299999999905</v>
      </c>
      <c r="C52" s="87">
        <f t="shared" si="29"/>
        <v>2.5399999999999636</v>
      </c>
      <c r="D52" s="82">
        <f t="shared" si="39"/>
        <v>3</v>
      </c>
      <c r="E52" s="38">
        <f t="shared" si="40"/>
        <v>83.759999999999991</v>
      </c>
      <c r="F52" s="29"/>
      <c r="G52" s="29"/>
      <c r="H52" s="121">
        <f t="shared" si="0"/>
        <v>3118</v>
      </c>
      <c r="I52" s="121">
        <f t="shared" si="1"/>
        <v>1722.39</v>
      </c>
      <c r="J52" s="103">
        <v>902.25543000000005</v>
      </c>
      <c r="K52" s="94">
        <f t="shared" si="2"/>
        <v>1722.39</v>
      </c>
      <c r="L52" s="5">
        <v>20</v>
      </c>
      <c r="M52" s="106">
        <f t="shared" si="42"/>
        <v>17.22</v>
      </c>
      <c r="N52" s="108">
        <f t="shared" si="58"/>
        <v>0</v>
      </c>
      <c r="O52" s="5">
        <v>17.22</v>
      </c>
      <c r="P52" s="20">
        <f t="shared" si="59"/>
        <v>15536.8385046</v>
      </c>
      <c r="Q52" s="19">
        <f t="shared" si="44"/>
        <v>0</v>
      </c>
      <c r="R52" s="21">
        <f t="shared" si="45"/>
        <v>15536.8385046</v>
      </c>
      <c r="S52" s="30">
        <v>1139.97</v>
      </c>
      <c r="T52" s="31">
        <f t="shared" si="8"/>
        <v>1722.39</v>
      </c>
      <c r="U52" s="14">
        <v>20</v>
      </c>
      <c r="V52" s="97">
        <f t="shared" si="41"/>
        <v>15.35</v>
      </c>
      <c r="W52" s="99">
        <f t="shared" si="56"/>
        <v>0</v>
      </c>
      <c r="X52" s="7">
        <v>15.35</v>
      </c>
      <c r="Y52" s="22">
        <f t="shared" si="46"/>
        <v>17498.539499999999</v>
      </c>
      <c r="Z52" s="23">
        <f t="shared" si="47"/>
        <v>0</v>
      </c>
      <c r="AA52" s="24">
        <f t="shared" si="48"/>
        <v>17498.539499999999</v>
      </c>
      <c r="AB52" s="112">
        <v>3118</v>
      </c>
      <c r="AC52" s="116">
        <v>1722.39</v>
      </c>
      <c r="AD52" s="5">
        <v>12.8</v>
      </c>
      <c r="AE52" s="21">
        <f>+AD52*AC52</f>
        <v>22046.592000000004</v>
      </c>
      <c r="AF52" s="26">
        <f t="shared" si="49"/>
        <v>25164.592000000004</v>
      </c>
      <c r="AG52" s="30">
        <f t="shared" si="16"/>
        <v>3118</v>
      </c>
      <c r="AH52" s="17">
        <f t="shared" si="17"/>
        <v>1722.39</v>
      </c>
      <c r="AI52" s="7">
        <v>15.88</v>
      </c>
      <c r="AJ52" s="25">
        <f t="shared" si="61"/>
        <v>27351.553200000002</v>
      </c>
      <c r="AK52" s="27">
        <f t="shared" si="60"/>
        <v>30469.553200000002</v>
      </c>
      <c r="AL52" s="18">
        <f t="shared" si="50"/>
        <v>3741.6</v>
      </c>
      <c r="AM52" s="33">
        <f t="shared" si="51"/>
        <v>2066.8679999999999</v>
      </c>
      <c r="AN52" s="5">
        <v>19.78</v>
      </c>
      <c r="AO52" s="34">
        <f t="shared" si="52"/>
        <v>40882.649040000004</v>
      </c>
      <c r="AP52" s="28">
        <f t="shared" si="53"/>
        <v>44624.249040000002</v>
      </c>
      <c r="AQ52" s="35">
        <f t="shared" si="36"/>
        <v>3741.6</v>
      </c>
      <c r="AR52" s="81">
        <f t="shared" si="38"/>
        <v>2066.8679999999999</v>
      </c>
      <c r="AS52" s="99">
        <v>29.33</v>
      </c>
      <c r="AT52" s="37">
        <f t="shared" si="54"/>
        <v>60621.238439999994</v>
      </c>
      <c r="AU52" s="74">
        <f t="shared" si="55"/>
        <v>64362.838439999992</v>
      </c>
    </row>
    <row r="53" spans="1:47" ht="14.25" customHeight="1" x14ac:dyDescent="0.25">
      <c r="A53" s="83">
        <v>43770</v>
      </c>
      <c r="B53" s="86">
        <f t="shared" si="28"/>
        <v>1.4854100000000017</v>
      </c>
      <c r="C53" s="87">
        <f t="shared" si="29"/>
        <v>1.8799999999998818</v>
      </c>
      <c r="D53" s="82">
        <f t="shared" si="39"/>
        <v>1</v>
      </c>
      <c r="E53" s="38">
        <f t="shared" si="40"/>
        <v>-62.820000000000164</v>
      </c>
      <c r="F53" s="29"/>
      <c r="G53" s="29"/>
      <c r="H53" s="121">
        <f t="shared" si="0"/>
        <v>3119</v>
      </c>
      <c r="I53" s="121">
        <f t="shared" si="1"/>
        <v>1659.57</v>
      </c>
      <c r="J53" s="103">
        <v>903.74084000000005</v>
      </c>
      <c r="K53" s="94">
        <f t="shared" si="2"/>
        <v>1659.57</v>
      </c>
      <c r="L53" s="5">
        <v>20</v>
      </c>
      <c r="M53" s="106">
        <f t="shared" si="42"/>
        <v>19.14</v>
      </c>
      <c r="N53" s="108">
        <f t="shared" si="58"/>
        <v>0</v>
      </c>
      <c r="O53" s="5">
        <v>19.14</v>
      </c>
      <c r="P53" s="20">
        <f t="shared" si="59"/>
        <v>17297.599677600003</v>
      </c>
      <c r="Q53" s="19">
        <f t="shared" si="44"/>
        <v>0</v>
      </c>
      <c r="R53" s="21">
        <f t="shared" si="45"/>
        <v>17297.599677600003</v>
      </c>
      <c r="S53" s="30">
        <v>1141.8499999999999</v>
      </c>
      <c r="T53" s="31">
        <f t="shared" si="8"/>
        <v>1659.57</v>
      </c>
      <c r="U53" s="14">
        <v>20</v>
      </c>
      <c r="V53" s="97">
        <f t="shared" si="41"/>
        <v>17.18</v>
      </c>
      <c r="W53" s="99">
        <f t="shared" si="56"/>
        <v>0</v>
      </c>
      <c r="X53" s="7">
        <v>17.18</v>
      </c>
      <c r="Y53" s="22">
        <f t="shared" si="46"/>
        <v>19616.982999999997</v>
      </c>
      <c r="Z53" s="23">
        <f t="shared" si="47"/>
        <v>0</v>
      </c>
      <c r="AA53" s="24">
        <f t="shared" si="48"/>
        <v>19616.982999999997</v>
      </c>
      <c r="AB53" s="112">
        <v>3119</v>
      </c>
      <c r="AC53" s="116">
        <v>1659.57</v>
      </c>
      <c r="AD53" s="5">
        <v>14.38</v>
      </c>
      <c r="AE53" s="21">
        <f t="shared" si="57"/>
        <v>23864.616600000001</v>
      </c>
      <c r="AF53" s="26">
        <f t="shared" si="49"/>
        <v>26983.616600000001</v>
      </c>
      <c r="AG53" s="30">
        <f t="shared" si="16"/>
        <v>3119</v>
      </c>
      <c r="AH53" s="17">
        <f t="shared" si="17"/>
        <v>1659.57</v>
      </c>
      <c r="AI53" s="7">
        <v>17.91</v>
      </c>
      <c r="AJ53" s="25">
        <f t="shared" si="61"/>
        <v>29722.898699999998</v>
      </c>
      <c r="AK53" s="27">
        <f t="shared" si="60"/>
        <v>32841.898699999998</v>
      </c>
      <c r="AL53" s="18">
        <f t="shared" si="50"/>
        <v>3742.7999999999997</v>
      </c>
      <c r="AM53" s="33">
        <f t="shared" si="51"/>
        <v>1991.4839999999999</v>
      </c>
      <c r="AN53" s="5">
        <v>22.46</v>
      </c>
      <c r="AO53" s="34">
        <f t="shared" si="52"/>
        <v>44728.730640000002</v>
      </c>
      <c r="AP53" s="28">
        <f t="shared" si="53"/>
        <v>48471.530640000004</v>
      </c>
      <c r="AQ53" s="35">
        <f t="shared" si="36"/>
        <v>3742.7999999999997</v>
      </c>
      <c r="AR53" s="81">
        <f t="shared" si="38"/>
        <v>1991.4839999999999</v>
      </c>
      <c r="AS53" s="99">
        <v>32.71</v>
      </c>
      <c r="AT53" s="37">
        <f t="shared" si="54"/>
        <v>65141.441639999997</v>
      </c>
      <c r="AU53" s="74">
        <f t="shared" si="55"/>
        <v>68884.241639999993</v>
      </c>
    </row>
    <row r="54" spans="1:47" ht="14.25" customHeight="1" x14ac:dyDescent="0.25">
      <c r="A54" s="83">
        <v>43800</v>
      </c>
      <c r="B54" s="86">
        <f t="shared" si="28"/>
        <v>0.96112999999991189</v>
      </c>
      <c r="C54" s="87">
        <f t="shared" si="29"/>
        <v>1.2100000000000364</v>
      </c>
      <c r="D54" s="82">
        <f t="shared" si="39"/>
        <v>-1</v>
      </c>
      <c r="E54" s="38">
        <f t="shared" si="40"/>
        <v>-89.259999999999991</v>
      </c>
      <c r="F54" s="29"/>
      <c r="G54" s="29"/>
      <c r="H54" s="121">
        <f t="shared" si="0"/>
        <v>3118</v>
      </c>
      <c r="I54" s="121">
        <f t="shared" si="1"/>
        <v>1570.31</v>
      </c>
      <c r="J54" s="103">
        <v>904.70196999999996</v>
      </c>
      <c r="K54" s="94">
        <f t="shared" si="2"/>
        <v>1570.31</v>
      </c>
      <c r="L54" s="5">
        <v>20</v>
      </c>
      <c r="M54" s="106">
        <f t="shared" si="42"/>
        <v>16.77</v>
      </c>
      <c r="N54" s="108">
        <f t="shared" si="58"/>
        <v>0</v>
      </c>
      <c r="O54" s="5">
        <v>16.77</v>
      </c>
      <c r="P54" s="20">
        <f t="shared" si="59"/>
        <v>15171.8520369</v>
      </c>
      <c r="Q54" s="19">
        <f t="shared" si="44"/>
        <v>0</v>
      </c>
      <c r="R54" s="21">
        <f>+Q54+P54</f>
        <v>15171.8520369</v>
      </c>
      <c r="S54" s="30">
        <v>1143.06</v>
      </c>
      <c r="T54" s="31">
        <f t="shared" si="8"/>
        <v>1570.31</v>
      </c>
      <c r="U54" s="14">
        <v>20</v>
      </c>
      <c r="V54" s="97">
        <f t="shared" si="41"/>
        <v>14.12</v>
      </c>
      <c r="W54" s="99">
        <f t="shared" si="56"/>
        <v>0</v>
      </c>
      <c r="X54" s="7">
        <v>14.12</v>
      </c>
      <c r="Y54" s="22">
        <f t="shared" si="46"/>
        <v>16140.007199999998</v>
      </c>
      <c r="Z54" s="23">
        <f t="shared" si="47"/>
        <v>0</v>
      </c>
      <c r="AA54" s="24">
        <f t="shared" si="48"/>
        <v>16140.007199999998</v>
      </c>
      <c r="AB54" s="112">
        <v>3118</v>
      </c>
      <c r="AC54" s="116">
        <v>1570.31</v>
      </c>
      <c r="AD54" s="5">
        <v>11.88</v>
      </c>
      <c r="AE54" s="21">
        <f t="shared" si="57"/>
        <v>18655.282800000001</v>
      </c>
      <c r="AF54" s="26">
        <f t="shared" si="49"/>
        <v>21773.282800000001</v>
      </c>
      <c r="AG54" s="30">
        <f t="shared" si="16"/>
        <v>3118</v>
      </c>
      <c r="AH54" s="17">
        <f t="shared" si="17"/>
        <v>1570.31</v>
      </c>
      <c r="AI54" s="7">
        <v>14.73</v>
      </c>
      <c r="AJ54" s="25">
        <f t="shared" si="61"/>
        <v>23130.666300000001</v>
      </c>
      <c r="AK54" s="27">
        <f t="shared" si="60"/>
        <v>26248.666300000001</v>
      </c>
      <c r="AL54" s="18">
        <f t="shared" si="50"/>
        <v>3741.6</v>
      </c>
      <c r="AM54" s="33">
        <f t="shared" si="51"/>
        <v>1884.3719999999998</v>
      </c>
      <c r="AN54" s="5">
        <v>17.98</v>
      </c>
      <c r="AO54" s="34">
        <f t="shared" si="52"/>
        <v>33881.008559999995</v>
      </c>
      <c r="AP54" s="28">
        <f t="shared" si="53"/>
        <v>37622.608559999993</v>
      </c>
      <c r="AQ54" s="35">
        <f t="shared" si="36"/>
        <v>3741.6</v>
      </c>
      <c r="AR54" s="81">
        <f t="shared" si="38"/>
        <v>1884.3719999999998</v>
      </c>
      <c r="AS54" s="99">
        <v>27.21</v>
      </c>
      <c r="AT54" s="37">
        <f t="shared" si="54"/>
        <v>51273.762119999999</v>
      </c>
      <c r="AU54" s="74">
        <f t="shared" si="55"/>
        <v>55015.362119999998</v>
      </c>
    </row>
    <row r="55" spans="1:47" ht="14.25" customHeight="1" x14ac:dyDescent="0.25">
      <c r="A55" s="83">
        <v>43831</v>
      </c>
      <c r="B55" s="86">
        <f>+J55-J54</f>
        <v>2.268030000000067</v>
      </c>
      <c r="C55" s="87">
        <f>+S55-S54</f>
        <v>2.8700000000001182</v>
      </c>
      <c r="D55" s="82">
        <f>+H55-H54</f>
        <v>4</v>
      </c>
      <c r="E55" s="38">
        <f>+I55-I54</f>
        <v>199.47000000000003</v>
      </c>
      <c r="F55" s="101">
        <v>2014.63</v>
      </c>
      <c r="G55" s="101">
        <v>2465.6999999999998</v>
      </c>
      <c r="H55" s="121">
        <v>3122</v>
      </c>
      <c r="I55" s="121">
        <v>1769.78</v>
      </c>
      <c r="J55" s="103">
        <v>906.97</v>
      </c>
      <c r="K55" s="94">
        <f>+I55</f>
        <v>1769.78</v>
      </c>
      <c r="L55" s="5">
        <v>20</v>
      </c>
      <c r="M55" s="106">
        <f t="shared" si="42"/>
        <v>17.21</v>
      </c>
      <c r="N55" s="108">
        <f t="shared" si="58"/>
        <v>0</v>
      </c>
      <c r="O55" s="5">
        <v>17.21</v>
      </c>
      <c r="P55" s="20">
        <f t="shared" ref="P55:P66" si="62">+M55*J55</f>
        <v>15608.953700000002</v>
      </c>
      <c r="Q55" s="19">
        <f t="shared" si="44"/>
        <v>0</v>
      </c>
      <c r="R55" s="21">
        <f>+Q55+P55</f>
        <v>15608.953700000002</v>
      </c>
      <c r="S55" s="30">
        <v>1145.93</v>
      </c>
      <c r="T55" s="31">
        <f>+I55</f>
        <v>1769.78</v>
      </c>
      <c r="U55" s="14">
        <v>20</v>
      </c>
      <c r="V55" s="97">
        <f t="shared" si="41"/>
        <v>14.89</v>
      </c>
      <c r="W55" s="99">
        <f t="shared" si="56"/>
        <v>0</v>
      </c>
      <c r="X55" s="7">
        <v>14.89</v>
      </c>
      <c r="Y55" s="22">
        <f t="shared" si="46"/>
        <v>17062.897700000001</v>
      </c>
      <c r="Z55" s="23">
        <f t="shared" si="47"/>
        <v>0</v>
      </c>
      <c r="AA55" s="24">
        <f t="shared" si="48"/>
        <v>17062.897700000001</v>
      </c>
      <c r="AB55" s="112">
        <f>+H55</f>
        <v>3122</v>
      </c>
      <c r="AC55" s="116">
        <f>+I55</f>
        <v>1769.78</v>
      </c>
      <c r="AD55" s="5">
        <v>12.15</v>
      </c>
      <c r="AE55" s="21">
        <f>+AD55*AC55</f>
        <v>21502.827000000001</v>
      </c>
      <c r="AF55" s="26">
        <f t="shared" si="49"/>
        <v>24624.827000000001</v>
      </c>
      <c r="AG55" s="30">
        <f t="shared" ref="AG55:AG86" si="63">AB55</f>
        <v>3122</v>
      </c>
      <c r="AH55" s="17">
        <f t="shared" ref="AH55:AH88" si="64">+I55</f>
        <v>1769.78</v>
      </c>
      <c r="AI55" s="7">
        <v>14.65</v>
      </c>
      <c r="AJ55" s="25">
        <f>+AI55*AH55</f>
        <v>25927.277000000002</v>
      </c>
      <c r="AK55" s="27">
        <f>+AJ55+AG55</f>
        <v>29049.277000000002</v>
      </c>
      <c r="AL55" s="18">
        <f t="shared" si="50"/>
        <v>3746.3999999999996</v>
      </c>
      <c r="AM55" s="33">
        <f>+I55*1.2</f>
        <v>2123.7359999999999</v>
      </c>
      <c r="AN55" s="5">
        <v>18.059999999999999</v>
      </c>
      <c r="AO55" s="34">
        <f t="shared" si="52"/>
        <v>38354.672159999995</v>
      </c>
      <c r="AP55" s="28">
        <f t="shared" si="53"/>
        <v>42101.072159999996</v>
      </c>
      <c r="AQ55" s="35">
        <f t="shared" si="36"/>
        <v>3746.3999999999996</v>
      </c>
      <c r="AR55" s="36">
        <f t="shared" ref="AR55:AR88" si="65">+I55*1.2</f>
        <v>2123.7359999999999</v>
      </c>
      <c r="AS55" s="99">
        <v>25.65</v>
      </c>
      <c r="AT55" s="37">
        <f t="shared" si="54"/>
        <v>54473.828399999991</v>
      </c>
      <c r="AU55" s="74">
        <f t="shared" si="55"/>
        <v>58220.228399999993</v>
      </c>
    </row>
    <row r="56" spans="1:47" x14ac:dyDescent="0.25">
      <c r="A56" s="83">
        <v>43862</v>
      </c>
      <c r="B56" s="86">
        <f t="shared" ref="B56:B118" si="66">+J56-J55</f>
        <v>3.8500000000000227</v>
      </c>
      <c r="C56" s="87">
        <f t="shared" si="29"/>
        <v>4.8599999999999</v>
      </c>
      <c r="D56" s="82">
        <f t="shared" si="39"/>
        <v>9</v>
      </c>
      <c r="E56" s="38">
        <f t="shared" si="40"/>
        <v>50.329999999999927</v>
      </c>
      <c r="F56" s="101">
        <v>2063.54</v>
      </c>
      <c r="G56" s="101">
        <v>2090</v>
      </c>
      <c r="H56" s="121">
        <v>3131</v>
      </c>
      <c r="I56" s="121">
        <v>1820.11</v>
      </c>
      <c r="J56" s="103">
        <v>910.82</v>
      </c>
      <c r="K56" s="94">
        <f t="shared" ref="K56:K87" si="67">+I56</f>
        <v>1820.11</v>
      </c>
      <c r="L56" s="5">
        <v>20</v>
      </c>
      <c r="M56" s="106">
        <f t="shared" si="42"/>
        <v>16.75</v>
      </c>
      <c r="N56" s="108">
        <f t="shared" si="58"/>
        <v>0</v>
      </c>
      <c r="O56" s="5">
        <v>16.75</v>
      </c>
      <c r="P56" s="20">
        <f t="shared" si="62"/>
        <v>15256.235000000001</v>
      </c>
      <c r="Q56" s="19">
        <f t="shared" si="44"/>
        <v>0</v>
      </c>
      <c r="R56" s="21">
        <f t="shared" ref="R56:R67" si="68">+Q56+P56</f>
        <v>15256.235000000001</v>
      </c>
      <c r="S56" s="30">
        <v>1150.79</v>
      </c>
      <c r="T56" s="31">
        <f t="shared" ref="T56:T88" si="69">+I56</f>
        <v>1820.11</v>
      </c>
      <c r="U56" s="14">
        <v>20</v>
      </c>
      <c r="V56" s="97">
        <f t="shared" si="41"/>
        <v>15.03</v>
      </c>
      <c r="W56" s="99">
        <f t="shared" si="56"/>
        <v>0</v>
      </c>
      <c r="X56" s="7">
        <v>15.03</v>
      </c>
      <c r="Y56" s="22">
        <f t="shared" si="46"/>
        <v>17296.3737</v>
      </c>
      <c r="Z56" s="23">
        <f t="shared" si="47"/>
        <v>0</v>
      </c>
      <c r="AA56" s="24">
        <f t="shared" si="48"/>
        <v>17296.3737</v>
      </c>
      <c r="AB56" s="112">
        <f t="shared" ref="AB56:AB88" si="70">+H56</f>
        <v>3131</v>
      </c>
      <c r="AC56" s="116">
        <f t="shared" ref="AC56:AC88" si="71">+I56</f>
        <v>1820.11</v>
      </c>
      <c r="AD56" s="5">
        <v>12.44</v>
      </c>
      <c r="AE56" s="21">
        <f t="shared" si="57"/>
        <v>22642.168399999999</v>
      </c>
      <c r="AF56" s="26">
        <f t="shared" si="49"/>
        <v>25773.168399999999</v>
      </c>
      <c r="AG56" s="30">
        <f t="shared" si="63"/>
        <v>3131</v>
      </c>
      <c r="AH56" s="17">
        <f t="shared" si="64"/>
        <v>1820.11</v>
      </c>
      <c r="AI56" s="7">
        <v>15.41</v>
      </c>
      <c r="AJ56" s="25">
        <f t="shared" si="61"/>
        <v>28047.895099999998</v>
      </c>
      <c r="AK56" s="27">
        <f t="shared" si="60"/>
        <v>31178.895099999998</v>
      </c>
      <c r="AL56" s="18">
        <f t="shared" si="50"/>
        <v>3757.2</v>
      </c>
      <c r="AM56" s="33">
        <f t="shared" si="51"/>
        <v>2184.1319999999996</v>
      </c>
      <c r="AN56" s="5">
        <v>19.14</v>
      </c>
      <c r="AO56" s="34">
        <f t="shared" si="52"/>
        <v>41804.286479999995</v>
      </c>
      <c r="AP56" s="28">
        <f t="shared" si="53"/>
        <v>45561.486479999992</v>
      </c>
      <c r="AQ56" s="35">
        <f t="shared" si="36"/>
        <v>3757.2</v>
      </c>
      <c r="AR56" s="36">
        <f t="shared" si="65"/>
        <v>2184.1319999999996</v>
      </c>
      <c r="AS56" s="99">
        <v>28.14</v>
      </c>
      <c r="AT56" s="37">
        <f t="shared" si="54"/>
        <v>61461.47447999999</v>
      </c>
      <c r="AU56" s="74">
        <f t="shared" si="55"/>
        <v>65218.674479999987</v>
      </c>
    </row>
    <row r="57" spans="1:47" ht="14.25" customHeight="1" x14ac:dyDescent="0.25">
      <c r="A57" s="83">
        <v>43891</v>
      </c>
      <c r="B57" s="86">
        <f t="shared" si="66"/>
        <v>6.1099999999999</v>
      </c>
      <c r="C57" s="87">
        <f t="shared" si="29"/>
        <v>7.7300000000000182</v>
      </c>
      <c r="D57" s="82">
        <f t="shared" si="39"/>
        <v>18</v>
      </c>
      <c r="E57" s="38">
        <f t="shared" si="40"/>
        <v>5.3300000000001546</v>
      </c>
      <c r="F57" s="101">
        <v>2069.79</v>
      </c>
      <c r="G57" s="101">
        <v>2090.8000000000002</v>
      </c>
      <c r="H57" s="121">
        <v>3149</v>
      </c>
      <c r="I57" s="121">
        <v>1825.44</v>
      </c>
      <c r="J57" s="103">
        <v>916.93</v>
      </c>
      <c r="K57" s="94">
        <f t="shared" si="67"/>
        <v>1825.44</v>
      </c>
      <c r="L57" s="5">
        <v>20</v>
      </c>
      <c r="M57" s="106">
        <f t="shared" si="42"/>
        <v>16.93</v>
      </c>
      <c r="N57" s="108">
        <f t="shared" si="58"/>
        <v>0</v>
      </c>
      <c r="O57" s="5">
        <v>16.93</v>
      </c>
      <c r="P57" s="20">
        <f t="shared" si="62"/>
        <v>15523.624899999999</v>
      </c>
      <c r="Q57" s="19">
        <f t="shared" si="44"/>
        <v>0</v>
      </c>
      <c r="R57" s="21">
        <f t="shared" si="68"/>
        <v>15523.624899999999</v>
      </c>
      <c r="S57" s="30">
        <v>1158.52</v>
      </c>
      <c r="T57" s="31">
        <f t="shared" si="69"/>
        <v>1825.44</v>
      </c>
      <c r="U57" s="14">
        <v>20</v>
      </c>
      <c r="V57" s="97">
        <f t="shared" si="41"/>
        <v>15.1</v>
      </c>
      <c r="W57" s="99">
        <f t="shared" si="56"/>
        <v>0</v>
      </c>
      <c r="X57" s="7">
        <v>15.1</v>
      </c>
      <c r="Y57" s="22">
        <f t="shared" si="46"/>
        <v>17493.651999999998</v>
      </c>
      <c r="Z57" s="23">
        <f t="shared" si="47"/>
        <v>0</v>
      </c>
      <c r="AA57" s="24">
        <f t="shared" si="48"/>
        <v>17493.651999999998</v>
      </c>
      <c r="AB57" s="112">
        <f t="shared" si="70"/>
        <v>3149</v>
      </c>
      <c r="AC57" s="116">
        <f t="shared" si="71"/>
        <v>1825.44</v>
      </c>
      <c r="AD57" s="5">
        <v>12.6</v>
      </c>
      <c r="AE57" s="21">
        <f>+AD57*AC57</f>
        <v>23000.544000000002</v>
      </c>
      <c r="AF57" s="26">
        <f t="shared" si="49"/>
        <v>26149.544000000002</v>
      </c>
      <c r="AG57" s="30">
        <f t="shared" si="63"/>
        <v>3149</v>
      </c>
      <c r="AH57" s="17">
        <f t="shared" si="64"/>
        <v>1825.44</v>
      </c>
      <c r="AI57" s="7">
        <v>15.34</v>
      </c>
      <c r="AJ57" s="25">
        <f>+AI57*AH57</f>
        <v>28002.249599999999</v>
      </c>
      <c r="AK57" s="27">
        <f t="shared" si="60"/>
        <v>31151.249599999999</v>
      </c>
      <c r="AL57" s="18">
        <f t="shared" si="50"/>
        <v>3778.7999999999997</v>
      </c>
      <c r="AM57" s="33">
        <f t="shared" si="51"/>
        <v>2190.5279999999998</v>
      </c>
      <c r="AN57" s="5">
        <v>18.809999999999999</v>
      </c>
      <c r="AO57" s="34">
        <f t="shared" si="52"/>
        <v>41203.831679999996</v>
      </c>
      <c r="AP57" s="28">
        <f t="shared" si="53"/>
        <v>44982.631679999999</v>
      </c>
      <c r="AQ57" s="35">
        <f t="shared" si="36"/>
        <v>3778.7999999999997</v>
      </c>
      <c r="AR57" s="36">
        <f t="shared" si="65"/>
        <v>2190.5279999999998</v>
      </c>
      <c r="AS57" s="99">
        <v>27.62</v>
      </c>
      <c r="AT57" s="37">
        <f t="shared" si="54"/>
        <v>60502.38336</v>
      </c>
      <c r="AU57" s="74">
        <f t="shared" si="55"/>
        <v>64281.183360000003</v>
      </c>
    </row>
    <row r="58" spans="1:47" ht="14.25" customHeight="1" x14ac:dyDescent="0.25">
      <c r="A58" s="83">
        <v>43922</v>
      </c>
      <c r="B58" s="86">
        <f t="shared" si="66"/>
        <v>5.1600000000000819</v>
      </c>
      <c r="C58" s="87">
        <f t="shared" si="29"/>
        <v>6.5099999999999909</v>
      </c>
      <c r="D58" s="82">
        <f t="shared" si="39"/>
        <v>13</v>
      </c>
      <c r="E58" s="38">
        <f t="shared" si="40"/>
        <v>95.429999999999836</v>
      </c>
      <c r="F58" s="101">
        <v>2164.63</v>
      </c>
      <c r="G58" s="101">
        <v>2186.34</v>
      </c>
      <c r="H58" s="121">
        <v>3162</v>
      </c>
      <c r="I58" s="121">
        <v>1920.87</v>
      </c>
      <c r="J58" s="103">
        <v>922.09</v>
      </c>
      <c r="K58" s="94">
        <f t="shared" si="67"/>
        <v>1920.87</v>
      </c>
      <c r="L58" s="5">
        <v>20</v>
      </c>
      <c r="M58" s="106">
        <f t="shared" si="42"/>
        <v>16.96</v>
      </c>
      <c r="N58" s="108">
        <f t="shared" si="58"/>
        <v>0</v>
      </c>
      <c r="O58" s="5">
        <v>16.96</v>
      </c>
      <c r="P58" s="20">
        <f t="shared" si="62"/>
        <v>15638.646400000001</v>
      </c>
      <c r="Q58" s="19">
        <f t="shared" si="44"/>
        <v>0</v>
      </c>
      <c r="R58" s="21">
        <f t="shared" si="68"/>
        <v>15638.646400000001</v>
      </c>
      <c r="S58" s="30">
        <v>1165.03</v>
      </c>
      <c r="T58" s="31">
        <f t="shared" si="69"/>
        <v>1920.87</v>
      </c>
      <c r="U58" s="14">
        <v>20</v>
      </c>
      <c r="V58" s="97">
        <f t="shared" si="41"/>
        <v>15.78</v>
      </c>
      <c r="W58" s="99">
        <f t="shared" si="56"/>
        <v>0</v>
      </c>
      <c r="X58" s="7">
        <v>15.78</v>
      </c>
      <c r="Y58" s="22">
        <f t="shared" si="46"/>
        <v>18384.1734</v>
      </c>
      <c r="Z58" s="23">
        <f t="shared" si="47"/>
        <v>0</v>
      </c>
      <c r="AA58" s="24">
        <f t="shared" si="48"/>
        <v>18384.1734</v>
      </c>
      <c r="AB58" s="112">
        <f t="shared" si="70"/>
        <v>3162</v>
      </c>
      <c r="AC58" s="116">
        <f t="shared" si="71"/>
        <v>1920.87</v>
      </c>
      <c r="AD58" s="5">
        <v>12.66</v>
      </c>
      <c r="AE58" s="21">
        <f t="shared" si="57"/>
        <v>24318.214199999999</v>
      </c>
      <c r="AF58" s="26">
        <f t="shared" si="49"/>
        <v>27480.214199999999</v>
      </c>
      <c r="AG58" s="30">
        <f t="shared" si="63"/>
        <v>3162</v>
      </c>
      <c r="AH58" s="17">
        <f t="shared" si="64"/>
        <v>1920.87</v>
      </c>
      <c r="AI58" s="7">
        <v>15.64</v>
      </c>
      <c r="AJ58" s="25">
        <f t="shared" si="61"/>
        <v>30042.406800000001</v>
      </c>
      <c r="AK58" s="27">
        <f t="shared" si="60"/>
        <v>33204.406799999997</v>
      </c>
      <c r="AL58" s="18">
        <f t="shared" si="50"/>
        <v>3794.3999999999996</v>
      </c>
      <c r="AM58" s="33">
        <f t="shared" si="51"/>
        <v>2305.0439999999999</v>
      </c>
      <c r="AN58" s="5">
        <v>19.23</v>
      </c>
      <c r="AO58" s="34">
        <f t="shared" si="52"/>
        <v>44325.996119999996</v>
      </c>
      <c r="AP58" s="28">
        <f t="shared" si="53"/>
        <v>48120.396119999998</v>
      </c>
      <c r="AQ58" s="35">
        <f t="shared" si="36"/>
        <v>3794.3999999999996</v>
      </c>
      <c r="AR58" s="36">
        <f t="shared" si="65"/>
        <v>2305.0439999999999</v>
      </c>
      <c r="AS58" s="99">
        <v>28</v>
      </c>
      <c r="AT58" s="37">
        <f t="shared" si="54"/>
        <v>64541.231999999996</v>
      </c>
      <c r="AU58" s="74">
        <f t="shared" si="55"/>
        <v>68335.631999999998</v>
      </c>
    </row>
    <row r="59" spans="1:47" ht="14.25" customHeight="1" x14ac:dyDescent="0.25">
      <c r="A59" s="83">
        <v>43952</v>
      </c>
      <c r="B59" s="86">
        <f t="shared" si="66"/>
        <v>1.4854399999999259</v>
      </c>
      <c r="C59" s="87">
        <f t="shared" si="29"/>
        <v>1.8800000000001091</v>
      </c>
      <c r="D59" s="82">
        <f t="shared" si="39"/>
        <v>1</v>
      </c>
      <c r="E59" s="38">
        <f t="shared" si="40"/>
        <v>-66.349999999999909</v>
      </c>
      <c r="F59" s="101">
        <v>2096.9299999999998</v>
      </c>
      <c r="G59" s="101">
        <v>2113.91</v>
      </c>
      <c r="H59" s="121">
        <v>3163</v>
      </c>
      <c r="I59" s="121">
        <v>1854.52</v>
      </c>
      <c r="J59" s="103">
        <v>923.57543999999996</v>
      </c>
      <c r="K59" s="94">
        <f t="shared" si="67"/>
        <v>1854.52</v>
      </c>
      <c r="L59" s="5">
        <v>20</v>
      </c>
      <c r="M59" s="106">
        <f t="shared" si="42"/>
        <v>20</v>
      </c>
      <c r="N59" s="108">
        <f t="shared" si="58"/>
        <v>1.5100000000000016</v>
      </c>
      <c r="O59" s="5">
        <v>21.51</v>
      </c>
      <c r="P59" s="20">
        <f t="shared" si="62"/>
        <v>18471.5088</v>
      </c>
      <c r="Q59" s="19">
        <f t="shared" si="44"/>
        <v>2800.325200000003</v>
      </c>
      <c r="R59" s="21">
        <f>+Q59+P59</f>
        <v>21271.834000000003</v>
      </c>
      <c r="S59" s="30">
        <v>1166.9100000000001</v>
      </c>
      <c r="T59" s="31">
        <f t="shared" si="69"/>
        <v>1854.52</v>
      </c>
      <c r="U59" s="14">
        <v>20</v>
      </c>
      <c r="V59" s="97">
        <f t="shared" si="41"/>
        <v>20</v>
      </c>
      <c r="W59" s="99">
        <f t="shared" si="56"/>
        <v>0.28000000000000114</v>
      </c>
      <c r="X59" s="7">
        <v>20.28</v>
      </c>
      <c r="Y59" s="22">
        <f t="shared" si="46"/>
        <v>23338.2</v>
      </c>
      <c r="Z59" s="23">
        <f>+W59*T59</f>
        <v>519.26560000000211</v>
      </c>
      <c r="AA59" s="24">
        <f>+Z59+Y59</f>
        <v>23857.465600000003</v>
      </c>
      <c r="AB59" s="112">
        <f t="shared" si="70"/>
        <v>3163</v>
      </c>
      <c r="AC59" s="116">
        <f>+I59</f>
        <v>1854.52</v>
      </c>
      <c r="AD59" s="5">
        <v>17.22</v>
      </c>
      <c r="AE59" s="21">
        <f t="shared" si="57"/>
        <v>31934.834399999996</v>
      </c>
      <c r="AF59" s="26">
        <f t="shared" si="49"/>
        <v>35097.834399999992</v>
      </c>
      <c r="AG59" s="30">
        <f t="shared" si="63"/>
        <v>3163</v>
      </c>
      <c r="AH59" s="17">
        <f t="shared" si="64"/>
        <v>1854.52</v>
      </c>
      <c r="AI59" s="7">
        <v>19.5</v>
      </c>
      <c r="AJ59" s="25">
        <f t="shared" si="61"/>
        <v>36163.14</v>
      </c>
      <c r="AK59" s="27">
        <f t="shared" si="60"/>
        <v>39326.14</v>
      </c>
      <c r="AL59" s="18">
        <f t="shared" si="50"/>
        <v>3795.6</v>
      </c>
      <c r="AM59" s="33">
        <f t="shared" si="51"/>
        <v>2225.424</v>
      </c>
      <c r="AN59" s="5">
        <v>23.08</v>
      </c>
      <c r="AO59" s="34">
        <f t="shared" si="52"/>
        <v>51362.785919999995</v>
      </c>
      <c r="AP59" s="28">
        <f t="shared" si="53"/>
        <v>55158.385919999993</v>
      </c>
      <c r="AQ59" s="35">
        <f t="shared" si="36"/>
        <v>3795.6</v>
      </c>
      <c r="AR59" s="36">
        <f t="shared" si="65"/>
        <v>2225.424</v>
      </c>
      <c r="AS59" s="99">
        <v>32.119999999999997</v>
      </c>
      <c r="AT59" s="37">
        <f>+AS59*AR59</f>
        <v>71480.618879999995</v>
      </c>
      <c r="AU59" s="74">
        <f t="shared" si="55"/>
        <v>75276.21888</v>
      </c>
    </row>
    <row r="60" spans="1:47" ht="14.25" customHeight="1" x14ac:dyDescent="0.25">
      <c r="A60" s="83">
        <v>43983</v>
      </c>
      <c r="B60" s="86">
        <f t="shared" si="66"/>
        <v>-38.35543999999993</v>
      </c>
      <c r="C60" s="87">
        <f t="shared" si="29"/>
        <v>-54.759999999999991</v>
      </c>
      <c r="D60" s="82">
        <f t="shared" si="39"/>
        <v>-14</v>
      </c>
      <c r="E60" s="38">
        <f t="shared" si="40"/>
        <v>-64.029999999999973</v>
      </c>
      <c r="F60" s="101">
        <v>2009.84</v>
      </c>
      <c r="G60" s="101">
        <v>2014.71</v>
      </c>
      <c r="H60" s="121">
        <v>3149</v>
      </c>
      <c r="I60" s="121">
        <v>1790.49</v>
      </c>
      <c r="J60" s="103">
        <v>885.22</v>
      </c>
      <c r="K60" s="94">
        <f t="shared" si="67"/>
        <v>1790.49</v>
      </c>
      <c r="L60" s="5">
        <v>20</v>
      </c>
      <c r="M60" s="106">
        <f t="shared" si="42"/>
        <v>20</v>
      </c>
      <c r="N60" s="108">
        <f t="shared" si="58"/>
        <v>1.1099999999999994</v>
      </c>
      <c r="O60" s="5">
        <v>21.11</v>
      </c>
      <c r="P60" s="20">
        <f t="shared" si="62"/>
        <v>17704.400000000001</v>
      </c>
      <c r="Q60" s="19">
        <f t="shared" si="44"/>
        <v>1987.4438999999991</v>
      </c>
      <c r="R60" s="21">
        <f t="shared" si="68"/>
        <v>19691.8439</v>
      </c>
      <c r="S60" s="30">
        <v>1112.1500000000001</v>
      </c>
      <c r="T60" s="31">
        <f>+I60</f>
        <v>1790.49</v>
      </c>
      <c r="U60" s="14">
        <v>20</v>
      </c>
      <c r="V60" s="97">
        <f t="shared" si="41"/>
        <v>17.66</v>
      </c>
      <c r="W60" s="99">
        <f t="shared" si="56"/>
        <v>0</v>
      </c>
      <c r="X60" s="7">
        <v>17.66</v>
      </c>
      <c r="Y60" s="22">
        <f t="shared" si="46"/>
        <v>19640.569000000003</v>
      </c>
      <c r="Z60" s="23">
        <f>+W60*T60</f>
        <v>0</v>
      </c>
      <c r="AA60" s="24">
        <f t="shared" si="48"/>
        <v>19640.569000000003</v>
      </c>
      <c r="AB60" s="112">
        <f t="shared" si="70"/>
        <v>3149</v>
      </c>
      <c r="AC60" s="116">
        <f t="shared" si="71"/>
        <v>1790.49</v>
      </c>
      <c r="AD60" s="5">
        <v>14.3</v>
      </c>
      <c r="AE60" s="21">
        <f t="shared" si="57"/>
        <v>25604.007000000001</v>
      </c>
      <c r="AF60" s="26">
        <f t="shared" si="49"/>
        <v>28753.007000000001</v>
      </c>
      <c r="AG60" s="30">
        <f t="shared" si="63"/>
        <v>3149</v>
      </c>
      <c r="AH60" s="17">
        <f t="shared" si="64"/>
        <v>1790.49</v>
      </c>
      <c r="AI60" s="7">
        <v>16.5</v>
      </c>
      <c r="AJ60" s="25">
        <f t="shared" si="61"/>
        <v>29543.084999999999</v>
      </c>
      <c r="AK60" s="27">
        <f t="shared" si="60"/>
        <v>32692.084999999999</v>
      </c>
      <c r="AL60" s="18">
        <f t="shared" si="50"/>
        <v>3778.7999999999997</v>
      </c>
      <c r="AM60" s="33">
        <f t="shared" si="51"/>
        <v>2148.5879999999997</v>
      </c>
      <c r="AN60" s="5">
        <v>19.47</v>
      </c>
      <c r="AO60" s="34">
        <f t="shared" si="52"/>
        <v>41833.008359999993</v>
      </c>
      <c r="AP60" s="28">
        <f t="shared" si="53"/>
        <v>45611.808359999995</v>
      </c>
      <c r="AQ60" s="35">
        <f t="shared" si="36"/>
        <v>3778.7999999999997</v>
      </c>
      <c r="AR60" s="36">
        <f t="shared" si="65"/>
        <v>2148.5879999999997</v>
      </c>
      <c r="AS60" s="99">
        <v>28.5</v>
      </c>
      <c r="AT60" s="37">
        <f t="shared" si="54"/>
        <v>61234.757999999994</v>
      </c>
      <c r="AU60" s="74">
        <f>+AT60+AQ60</f>
        <v>65013.557999999997</v>
      </c>
    </row>
    <row r="61" spans="1:47" ht="14.25" customHeight="1" x14ac:dyDescent="0.25">
      <c r="A61" s="83">
        <v>44013</v>
      </c>
      <c r="B61" s="86">
        <f t="shared" si="66"/>
        <v>-6.8718000000000075</v>
      </c>
      <c r="C61" s="87">
        <f t="shared" si="29"/>
        <v>-4.1200000000001182</v>
      </c>
      <c r="D61" s="82">
        <f t="shared" si="39"/>
        <v>-19</v>
      </c>
      <c r="E61" s="38">
        <f t="shared" si="40"/>
        <v>-84.430000000000064</v>
      </c>
      <c r="F61" s="101">
        <v>1931.87</v>
      </c>
      <c r="G61" s="101">
        <v>1949.83</v>
      </c>
      <c r="H61" s="121">
        <v>3130</v>
      </c>
      <c r="I61" s="121">
        <v>1706.06</v>
      </c>
      <c r="J61" s="103">
        <v>878.34820000000002</v>
      </c>
      <c r="K61" s="94">
        <f>+I61</f>
        <v>1706.06</v>
      </c>
      <c r="L61" s="5">
        <v>20</v>
      </c>
      <c r="M61" s="106">
        <f t="shared" si="42"/>
        <v>19.11</v>
      </c>
      <c r="N61" s="108">
        <f>+IF(O61&lt;=L61,0,(O61-L61))</f>
        <v>0</v>
      </c>
      <c r="O61" s="5">
        <v>19.11</v>
      </c>
      <c r="P61" s="20">
        <f t="shared" si="62"/>
        <v>16785.234101999999</v>
      </c>
      <c r="Q61" s="19">
        <f t="shared" si="44"/>
        <v>0</v>
      </c>
      <c r="R61" s="21">
        <f t="shared" si="68"/>
        <v>16785.234101999999</v>
      </c>
      <c r="S61" s="30">
        <v>1108.03</v>
      </c>
      <c r="T61" s="31">
        <f t="shared" si="69"/>
        <v>1706.06</v>
      </c>
      <c r="U61" s="14">
        <v>20</v>
      </c>
      <c r="V61" s="97">
        <f>+X61-W61</f>
        <v>17.100000000000001</v>
      </c>
      <c r="W61" s="99">
        <f t="shared" si="56"/>
        <v>0</v>
      </c>
      <c r="X61" s="7">
        <v>17.100000000000001</v>
      </c>
      <c r="Y61" s="22">
        <f t="shared" si="46"/>
        <v>18947.313000000002</v>
      </c>
      <c r="Z61" s="23">
        <f t="shared" si="47"/>
        <v>0</v>
      </c>
      <c r="AA61" s="24">
        <f t="shared" si="48"/>
        <v>18947.313000000002</v>
      </c>
      <c r="AB61" s="112">
        <f t="shared" si="70"/>
        <v>3130</v>
      </c>
      <c r="AC61" s="116">
        <f>+I61</f>
        <v>1706.06</v>
      </c>
      <c r="AD61" s="5">
        <v>14.1</v>
      </c>
      <c r="AE61" s="21">
        <f t="shared" si="57"/>
        <v>24055.446</v>
      </c>
      <c r="AF61" s="26">
        <f t="shared" si="49"/>
        <v>27185.446</v>
      </c>
      <c r="AG61" s="30">
        <f t="shared" si="63"/>
        <v>3130</v>
      </c>
      <c r="AH61" s="17">
        <f t="shared" si="64"/>
        <v>1706.06</v>
      </c>
      <c r="AI61" s="7">
        <v>16.84</v>
      </c>
      <c r="AJ61" s="25">
        <f t="shared" si="61"/>
        <v>28730.0504</v>
      </c>
      <c r="AK61" s="27">
        <f t="shared" si="60"/>
        <v>31860.0504</v>
      </c>
      <c r="AL61" s="18">
        <f t="shared" si="50"/>
        <v>3756</v>
      </c>
      <c r="AM61" s="33">
        <f t="shared" si="51"/>
        <v>2047.2719999999999</v>
      </c>
      <c r="AN61" s="5">
        <v>20.329999999999998</v>
      </c>
      <c r="AO61" s="34">
        <f t="shared" si="52"/>
        <v>41621.039759999992</v>
      </c>
      <c r="AP61" s="28">
        <f t="shared" si="53"/>
        <v>45377.039759999992</v>
      </c>
      <c r="AQ61" s="35">
        <f t="shared" si="36"/>
        <v>3756</v>
      </c>
      <c r="AR61" s="36">
        <f t="shared" si="65"/>
        <v>2047.2719999999999</v>
      </c>
      <c r="AS61" s="99">
        <v>29.05</v>
      </c>
      <c r="AT61" s="37">
        <f t="shared" si="54"/>
        <v>59473.251599999996</v>
      </c>
      <c r="AU61" s="74">
        <f t="shared" si="55"/>
        <v>63229.251599999996</v>
      </c>
    </row>
    <row r="62" spans="1:47" x14ac:dyDescent="0.25">
      <c r="A62" s="83">
        <v>44044</v>
      </c>
      <c r="B62" s="86">
        <f t="shared" si="66"/>
        <v>-220.65819999999997</v>
      </c>
      <c r="C62" s="87">
        <f t="shared" si="29"/>
        <v>-229.39999999999998</v>
      </c>
      <c r="D62" s="82">
        <f t="shared" si="39"/>
        <v>-4</v>
      </c>
      <c r="E62" s="38">
        <f t="shared" si="40"/>
        <v>33.210000000000036</v>
      </c>
      <c r="F62" s="101">
        <v>1952.42</v>
      </c>
      <c r="G62" s="101">
        <v>1967.08</v>
      </c>
      <c r="H62" s="121">
        <v>3126</v>
      </c>
      <c r="I62" s="121">
        <v>1739.27</v>
      </c>
      <c r="J62" s="103">
        <v>657.69</v>
      </c>
      <c r="K62" s="94">
        <f t="shared" si="67"/>
        <v>1739.27</v>
      </c>
      <c r="L62" s="5">
        <v>20</v>
      </c>
      <c r="M62" s="106"/>
      <c r="N62" s="108">
        <f>+IF(O62&lt;=L62,0,(O62-L62))</f>
        <v>0</v>
      </c>
      <c r="O62" s="5"/>
      <c r="P62" s="20">
        <f t="shared" si="62"/>
        <v>0</v>
      </c>
      <c r="Q62" s="19">
        <f t="shared" si="44"/>
        <v>0</v>
      </c>
      <c r="R62" s="21">
        <f t="shared" si="68"/>
        <v>0</v>
      </c>
      <c r="S62" s="30">
        <v>878.63</v>
      </c>
      <c r="T62" s="31">
        <f t="shared" si="69"/>
        <v>1739.27</v>
      </c>
      <c r="U62" s="14">
        <v>20</v>
      </c>
      <c r="V62" s="97"/>
      <c r="W62" s="99">
        <f t="shared" si="56"/>
        <v>0</v>
      </c>
      <c r="X62" s="7"/>
      <c r="Y62" s="22">
        <f t="shared" si="46"/>
        <v>0</v>
      </c>
      <c r="Z62" s="23">
        <f t="shared" si="47"/>
        <v>0</v>
      </c>
      <c r="AA62" s="24">
        <f t="shared" si="48"/>
        <v>0</v>
      </c>
      <c r="AB62" s="112">
        <f t="shared" si="70"/>
        <v>3126</v>
      </c>
      <c r="AC62" s="116">
        <f t="shared" si="71"/>
        <v>1739.27</v>
      </c>
      <c r="AD62" s="5"/>
      <c r="AE62" s="21">
        <f t="shared" si="57"/>
        <v>0</v>
      </c>
      <c r="AF62" s="26">
        <v>0</v>
      </c>
      <c r="AG62" s="30">
        <f t="shared" si="63"/>
        <v>3126</v>
      </c>
      <c r="AH62" s="17">
        <f t="shared" si="64"/>
        <v>1739.27</v>
      </c>
      <c r="AI62" s="7"/>
      <c r="AJ62" s="25">
        <f t="shared" si="61"/>
        <v>0</v>
      </c>
      <c r="AK62" s="27">
        <v>0</v>
      </c>
      <c r="AL62" s="18">
        <f t="shared" si="50"/>
        <v>3751.2</v>
      </c>
      <c r="AM62" s="33">
        <f t="shared" si="51"/>
        <v>2087.1239999999998</v>
      </c>
      <c r="AN62" s="5"/>
      <c r="AO62" s="34">
        <f t="shared" si="52"/>
        <v>0</v>
      </c>
      <c r="AP62" s="28"/>
      <c r="AQ62" s="35">
        <f t="shared" si="36"/>
        <v>3751.2</v>
      </c>
      <c r="AR62" s="36">
        <f t="shared" si="65"/>
        <v>2087.1239999999998</v>
      </c>
      <c r="AS62" s="99"/>
      <c r="AT62" s="37">
        <f t="shared" si="54"/>
        <v>0</v>
      </c>
      <c r="AU62" s="74">
        <v>0</v>
      </c>
    </row>
    <row r="63" spans="1:47" ht="14.25" customHeight="1" x14ac:dyDescent="0.25">
      <c r="A63" s="83">
        <v>44075</v>
      </c>
      <c r="B63" s="86">
        <f t="shared" si="66"/>
        <v>-2.1400000000001</v>
      </c>
      <c r="C63" s="87">
        <f t="shared" si="29"/>
        <v>-1.8300000000000409</v>
      </c>
      <c r="D63" s="82">
        <f t="shared" si="39"/>
        <v>6</v>
      </c>
      <c r="E63" s="38">
        <f t="shared" si="40"/>
        <v>98.150000000000091</v>
      </c>
      <c r="F63" s="101">
        <v>2052.81</v>
      </c>
      <c r="G63" s="101">
        <v>2071.67</v>
      </c>
      <c r="H63" s="121">
        <v>3132</v>
      </c>
      <c r="I63" s="121">
        <v>1837.42</v>
      </c>
      <c r="J63" s="103">
        <v>655.55</v>
      </c>
      <c r="K63" s="94">
        <f t="shared" si="67"/>
        <v>1837.42</v>
      </c>
      <c r="L63" s="5">
        <v>20</v>
      </c>
      <c r="M63" s="106">
        <f>+O63-N63</f>
        <v>18.62</v>
      </c>
      <c r="N63" s="108">
        <f>+IF(O63&lt;=L63,0,(O63-L63))</f>
        <v>0</v>
      </c>
      <c r="O63" s="5">
        <v>18.62</v>
      </c>
      <c r="P63" s="20">
        <f t="shared" si="62"/>
        <v>12206.341</v>
      </c>
      <c r="Q63" s="19">
        <f t="shared" si="44"/>
        <v>0</v>
      </c>
      <c r="R63" s="21">
        <f t="shared" si="68"/>
        <v>12206.341</v>
      </c>
      <c r="S63" s="30">
        <v>876.8</v>
      </c>
      <c r="T63" s="31">
        <f t="shared" si="69"/>
        <v>1837.42</v>
      </c>
      <c r="U63" s="14">
        <v>20</v>
      </c>
      <c r="V63" s="97">
        <f t="shared" ref="V63" si="72">+X63-W63</f>
        <v>16.579999999999998</v>
      </c>
      <c r="W63" s="99">
        <f t="shared" si="56"/>
        <v>0</v>
      </c>
      <c r="X63" s="7">
        <v>16.579999999999998</v>
      </c>
      <c r="Y63" s="22">
        <f t="shared" si="46"/>
        <v>14537.343999999997</v>
      </c>
      <c r="Z63" s="23">
        <f t="shared" si="47"/>
        <v>0</v>
      </c>
      <c r="AA63" s="24">
        <f t="shared" si="48"/>
        <v>14537.343999999997</v>
      </c>
      <c r="AB63" s="112">
        <f t="shared" si="70"/>
        <v>3132</v>
      </c>
      <c r="AC63" s="116">
        <f t="shared" si="71"/>
        <v>1837.42</v>
      </c>
      <c r="AD63" s="5">
        <v>13.77</v>
      </c>
      <c r="AE63" s="21">
        <f t="shared" si="57"/>
        <v>25301.273400000002</v>
      </c>
      <c r="AF63" s="26">
        <f t="shared" si="49"/>
        <v>28433.273400000002</v>
      </c>
      <c r="AG63" s="30">
        <f t="shared" si="63"/>
        <v>3132</v>
      </c>
      <c r="AH63" s="17">
        <f t="shared" si="64"/>
        <v>1837.42</v>
      </c>
      <c r="AI63" s="7">
        <v>16.079999999999998</v>
      </c>
      <c r="AJ63" s="25">
        <f t="shared" si="61"/>
        <v>29545.713599999999</v>
      </c>
      <c r="AK63" s="27">
        <f t="shared" si="60"/>
        <v>32677.713599999999</v>
      </c>
      <c r="AL63" s="18">
        <f t="shared" si="50"/>
        <v>3758.3999999999996</v>
      </c>
      <c r="AM63" s="33">
        <f t="shared" si="51"/>
        <v>2204.904</v>
      </c>
      <c r="AN63" s="5">
        <v>19.11</v>
      </c>
      <c r="AO63" s="34">
        <f t="shared" si="52"/>
        <v>42135.71544</v>
      </c>
      <c r="AP63" s="28">
        <f t="shared" si="53"/>
        <v>45894.115440000001</v>
      </c>
      <c r="AQ63" s="35">
        <f t="shared" si="36"/>
        <v>3758.3999999999996</v>
      </c>
      <c r="AR63" s="36">
        <f t="shared" si="65"/>
        <v>2204.904</v>
      </c>
      <c r="AS63" s="99">
        <v>26.4</v>
      </c>
      <c r="AT63" s="37">
        <f t="shared" si="54"/>
        <v>58209.465599999996</v>
      </c>
      <c r="AU63" s="74">
        <f t="shared" si="55"/>
        <v>61967.865599999997</v>
      </c>
    </row>
    <row r="64" spans="1:47" ht="14.25" customHeight="1" x14ac:dyDescent="0.25">
      <c r="A64" s="83">
        <v>44105</v>
      </c>
      <c r="B64" s="86">
        <f t="shared" si="66"/>
        <v>-7.3599999999999</v>
      </c>
      <c r="C64" s="87">
        <f t="shared" si="29"/>
        <v>-7.0799999999999272</v>
      </c>
      <c r="D64" s="82">
        <f t="shared" si="39"/>
        <v>0</v>
      </c>
      <c r="E64" s="38">
        <f t="shared" si="40"/>
        <v>0</v>
      </c>
      <c r="F64" s="101">
        <v>2064.79</v>
      </c>
      <c r="G64" s="101">
        <v>2083.65</v>
      </c>
      <c r="H64" s="121">
        <v>3132</v>
      </c>
      <c r="I64" s="121">
        <v>1837.42</v>
      </c>
      <c r="J64" s="103">
        <v>648.19000000000005</v>
      </c>
      <c r="K64" s="94">
        <f>+I64</f>
        <v>1837.42</v>
      </c>
      <c r="L64" s="5">
        <v>20</v>
      </c>
      <c r="M64" s="106">
        <f t="shared" ref="M64:M87" si="73">+O64-N64</f>
        <v>18.25</v>
      </c>
      <c r="N64" s="108">
        <f t="shared" si="58"/>
        <v>0</v>
      </c>
      <c r="O64" s="5">
        <v>18.25</v>
      </c>
      <c r="P64" s="20">
        <f t="shared" si="62"/>
        <v>11829.467500000001</v>
      </c>
      <c r="Q64" s="19">
        <f t="shared" si="44"/>
        <v>0</v>
      </c>
      <c r="R64" s="21">
        <f t="shared" si="68"/>
        <v>11829.467500000001</v>
      </c>
      <c r="S64" s="30">
        <v>869.72</v>
      </c>
      <c r="T64" s="31">
        <f t="shared" si="69"/>
        <v>1837.42</v>
      </c>
      <c r="U64" s="14">
        <v>20</v>
      </c>
      <c r="V64" s="97">
        <f t="shared" ref="V64:V109" si="74">+X64-W64</f>
        <v>16.420000000000002</v>
      </c>
      <c r="W64" s="99">
        <f t="shared" si="56"/>
        <v>0</v>
      </c>
      <c r="X64" s="7">
        <v>16.420000000000002</v>
      </c>
      <c r="Y64" s="22">
        <f>+V64*S64</f>
        <v>14280.802400000002</v>
      </c>
      <c r="Z64" s="23">
        <f t="shared" si="47"/>
        <v>0</v>
      </c>
      <c r="AA64" s="24">
        <f t="shared" si="48"/>
        <v>14280.802400000002</v>
      </c>
      <c r="AB64" s="112">
        <f t="shared" si="70"/>
        <v>3132</v>
      </c>
      <c r="AC64" s="116">
        <f t="shared" si="71"/>
        <v>1837.42</v>
      </c>
      <c r="AD64" s="5">
        <v>13.6</v>
      </c>
      <c r="AE64" s="21">
        <f t="shared" si="57"/>
        <v>24988.912</v>
      </c>
      <c r="AF64" s="26">
        <f t="shared" si="49"/>
        <v>28120.912</v>
      </c>
      <c r="AG64" s="30">
        <f t="shared" si="63"/>
        <v>3132</v>
      </c>
      <c r="AH64" s="17">
        <f t="shared" si="64"/>
        <v>1837.42</v>
      </c>
      <c r="AI64" s="7">
        <v>16.23</v>
      </c>
      <c r="AJ64" s="25">
        <f>+AI64*AH64</f>
        <v>29821.3266</v>
      </c>
      <c r="AK64" s="27">
        <f t="shared" si="60"/>
        <v>32953.3266</v>
      </c>
      <c r="AL64" s="18">
        <f t="shared" si="50"/>
        <v>3758.3999999999996</v>
      </c>
      <c r="AM64" s="33">
        <f t="shared" si="51"/>
        <v>2204.904</v>
      </c>
      <c r="AN64" s="5">
        <v>19.86</v>
      </c>
      <c r="AO64" s="34">
        <f t="shared" si="52"/>
        <v>43789.39344</v>
      </c>
      <c r="AP64" s="28">
        <f t="shared" si="53"/>
        <v>47547.793440000001</v>
      </c>
      <c r="AQ64" s="35">
        <f t="shared" si="36"/>
        <v>3758.3999999999996</v>
      </c>
      <c r="AR64" s="36">
        <f t="shared" si="65"/>
        <v>2204.904</v>
      </c>
      <c r="AS64" s="99">
        <v>28.32</v>
      </c>
      <c r="AT64" s="37">
        <f>+AS64*AR64</f>
        <v>62442.881280000001</v>
      </c>
      <c r="AU64" s="74">
        <f t="shared" si="55"/>
        <v>66201.281279999996</v>
      </c>
    </row>
    <row r="65" spans="1:47" ht="14.25" customHeight="1" x14ac:dyDescent="0.25">
      <c r="A65" s="83">
        <v>44136</v>
      </c>
      <c r="B65" s="86">
        <f t="shared" si="66"/>
        <v>191.67999999999995</v>
      </c>
      <c r="C65" s="87">
        <f t="shared" si="29"/>
        <v>189.76999999999998</v>
      </c>
      <c r="D65" s="82">
        <f t="shared" si="39"/>
        <v>-6</v>
      </c>
      <c r="E65" s="38">
        <f t="shared" si="40"/>
        <v>-35.029999999999973</v>
      </c>
      <c r="F65" s="101">
        <v>2031.89</v>
      </c>
      <c r="G65" s="101">
        <v>2049.9899999999998</v>
      </c>
      <c r="H65" s="121">
        <v>3126</v>
      </c>
      <c r="I65" s="121">
        <v>1802.39</v>
      </c>
      <c r="J65" s="103">
        <v>839.87</v>
      </c>
      <c r="K65" s="94">
        <f t="shared" si="67"/>
        <v>1802.39</v>
      </c>
      <c r="L65" s="5">
        <v>20</v>
      </c>
      <c r="M65" s="106">
        <f t="shared" si="73"/>
        <v>20</v>
      </c>
      <c r="N65" s="108">
        <f t="shared" si="58"/>
        <v>1.3900000000000006</v>
      </c>
      <c r="O65" s="5">
        <v>21.39</v>
      </c>
      <c r="P65" s="20">
        <f t="shared" si="62"/>
        <v>16797.400000000001</v>
      </c>
      <c r="Q65" s="19">
        <f>+N65*K65</f>
        <v>2505.3221000000012</v>
      </c>
      <c r="R65" s="21">
        <f t="shared" si="68"/>
        <v>19302.722100000003</v>
      </c>
      <c r="S65" s="30">
        <v>1059.49</v>
      </c>
      <c r="T65" s="31">
        <f t="shared" si="69"/>
        <v>1802.39</v>
      </c>
      <c r="U65" s="14">
        <v>20</v>
      </c>
      <c r="V65" s="97">
        <f t="shared" si="74"/>
        <v>18.96</v>
      </c>
      <c r="W65" s="99">
        <f t="shared" si="56"/>
        <v>0</v>
      </c>
      <c r="X65" s="7">
        <v>18.96</v>
      </c>
      <c r="Y65" s="22">
        <f t="shared" si="46"/>
        <v>20087.930400000001</v>
      </c>
      <c r="Z65" s="23">
        <f t="shared" si="47"/>
        <v>0</v>
      </c>
      <c r="AA65" s="24">
        <f t="shared" si="48"/>
        <v>20087.930400000001</v>
      </c>
      <c r="AB65" s="112">
        <f>+H65</f>
        <v>3126</v>
      </c>
      <c r="AC65" s="116">
        <f t="shared" si="71"/>
        <v>1802.39</v>
      </c>
      <c r="AD65" s="5">
        <v>15.37</v>
      </c>
      <c r="AE65" s="21">
        <f t="shared" si="57"/>
        <v>27702.7343</v>
      </c>
      <c r="AF65" s="26">
        <f t="shared" si="49"/>
        <v>30828.7343</v>
      </c>
      <c r="AG65" s="30">
        <f t="shared" si="63"/>
        <v>3126</v>
      </c>
      <c r="AH65" s="17">
        <f t="shared" si="64"/>
        <v>1802.39</v>
      </c>
      <c r="AI65" s="7">
        <v>18.489999999999998</v>
      </c>
      <c r="AJ65" s="25">
        <f t="shared" si="61"/>
        <v>33326.191099999996</v>
      </c>
      <c r="AK65" s="27">
        <f t="shared" si="60"/>
        <v>36452.191099999996</v>
      </c>
      <c r="AL65" s="18">
        <f t="shared" si="50"/>
        <v>3751.2</v>
      </c>
      <c r="AM65" s="33">
        <f t="shared" si="51"/>
        <v>2162.8679999999999</v>
      </c>
      <c r="AN65" s="5">
        <v>23.15</v>
      </c>
      <c r="AO65" s="34">
        <f t="shared" si="52"/>
        <v>50070.394199999995</v>
      </c>
      <c r="AP65" s="28">
        <f t="shared" si="53"/>
        <v>53821.594199999992</v>
      </c>
      <c r="AQ65" s="35">
        <f t="shared" si="36"/>
        <v>3751.2</v>
      </c>
      <c r="AR65" s="36">
        <f t="shared" si="65"/>
        <v>2162.8679999999999</v>
      </c>
      <c r="AS65" s="99">
        <v>36.83</v>
      </c>
      <c r="AT65" s="37">
        <f t="shared" si="54"/>
        <v>79658.428439999989</v>
      </c>
      <c r="AU65" s="74">
        <f t="shared" si="55"/>
        <v>83409.628439999986</v>
      </c>
    </row>
    <row r="66" spans="1:47" ht="14.25" customHeight="1" x14ac:dyDescent="0.25">
      <c r="A66" s="83">
        <v>44166</v>
      </c>
      <c r="B66" s="86">
        <f t="shared" si="66"/>
        <v>-1.2000000000000455</v>
      </c>
      <c r="C66" s="87">
        <f t="shared" si="29"/>
        <v>-1.5099999999999909</v>
      </c>
      <c r="D66" s="82">
        <f t="shared" si="39"/>
        <v>-9</v>
      </c>
      <c r="E66" s="38">
        <f t="shared" si="40"/>
        <v>-93.800000000000182</v>
      </c>
      <c r="F66" s="101">
        <v>1922.2</v>
      </c>
      <c r="G66" s="101">
        <v>1938.56</v>
      </c>
      <c r="H66" s="121">
        <v>3117</v>
      </c>
      <c r="I66" s="121">
        <v>1708.59</v>
      </c>
      <c r="J66" s="103">
        <v>838.67</v>
      </c>
      <c r="K66" s="94">
        <f>+I66</f>
        <v>1708.59</v>
      </c>
      <c r="L66" s="5">
        <v>20</v>
      </c>
      <c r="M66" s="106">
        <f t="shared" si="73"/>
        <v>15.45</v>
      </c>
      <c r="N66" s="108">
        <f t="shared" si="58"/>
        <v>0</v>
      </c>
      <c r="O66" s="5">
        <v>15.45</v>
      </c>
      <c r="P66" s="20">
        <f t="shared" si="62"/>
        <v>12957.451499999999</v>
      </c>
      <c r="Q66" s="19">
        <f t="shared" si="44"/>
        <v>0</v>
      </c>
      <c r="R66" s="21">
        <f t="shared" si="68"/>
        <v>12957.451499999999</v>
      </c>
      <c r="S66" s="30">
        <v>1057.98</v>
      </c>
      <c r="T66" s="31">
        <f>+I66</f>
        <v>1708.59</v>
      </c>
      <c r="U66" s="14">
        <v>20</v>
      </c>
      <c r="V66" s="97">
        <f>+X66-W66</f>
        <v>13.77</v>
      </c>
      <c r="W66" s="99">
        <f t="shared" si="56"/>
        <v>0</v>
      </c>
      <c r="X66" s="7">
        <v>13.77</v>
      </c>
      <c r="Y66" s="22">
        <f>+V66*S66</f>
        <v>14568.384599999999</v>
      </c>
      <c r="Z66" s="23">
        <f t="shared" si="47"/>
        <v>0</v>
      </c>
      <c r="AA66" s="24">
        <f t="shared" si="48"/>
        <v>14568.384599999999</v>
      </c>
      <c r="AB66" s="112">
        <f t="shared" si="70"/>
        <v>3117</v>
      </c>
      <c r="AC66" s="116">
        <f t="shared" si="71"/>
        <v>1708.59</v>
      </c>
      <c r="AD66" s="5">
        <v>11.62</v>
      </c>
      <c r="AE66" s="21">
        <f t="shared" si="57"/>
        <v>19853.815799999997</v>
      </c>
      <c r="AF66" s="26">
        <f t="shared" si="49"/>
        <v>22970.815799999997</v>
      </c>
      <c r="AG66" s="30">
        <f t="shared" si="63"/>
        <v>3117</v>
      </c>
      <c r="AH66" s="17">
        <f t="shared" si="64"/>
        <v>1708.59</v>
      </c>
      <c r="AI66" s="7">
        <v>13.95</v>
      </c>
      <c r="AJ66" s="25">
        <f t="shared" si="61"/>
        <v>23834.830499999996</v>
      </c>
      <c r="AK66" s="27">
        <f t="shared" si="60"/>
        <v>26951.830499999996</v>
      </c>
      <c r="AL66" s="18">
        <f t="shared" si="50"/>
        <v>3740.3999999999996</v>
      </c>
      <c r="AM66" s="33">
        <f t="shared" si="51"/>
        <v>2050.308</v>
      </c>
      <c r="AN66" s="5">
        <v>17.579999999999998</v>
      </c>
      <c r="AO66" s="34">
        <f t="shared" si="52"/>
        <v>36044.414639999995</v>
      </c>
      <c r="AP66" s="28">
        <f t="shared" si="53"/>
        <v>39784.814639999997</v>
      </c>
      <c r="AQ66" s="35">
        <f t="shared" ref="AQ66:AQ97" si="75">AL66</f>
        <v>3740.3999999999996</v>
      </c>
      <c r="AR66" s="36">
        <f t="shared" si="65"/>
        <v>2050.308</v>
      </c>
      <c r="AS66" s="99">
        <v>28.16</v>
      </c>
      <c r="AT66" s="37">
        <f t="shared" si="54"/>
        <v>57736.673280000003</v>
      </c>
      <c r="AU66" s="74">
        <f t="shared" si="55"/>
        <v>61477.073280000004</v>
      </c>
    </row>
    <row r="67" spans="1:47" ht="14.25" customHeight="1" x14ac:dyDescent="0.25">
      <c r="A67" s="83">
        <v>44197</v>
      </c>
      <c r="B67" s="86">
        <f t="shared" si="66"/>
        <v>-41.110000000000014</v>
      </c>
      <c r="C67" s="87">
        <f t="shared" si="29"/>
        <v>-52.269999999999982</v>
      </c>
      <c r="D67" s="82">
        <f t="shared" si="39"/>
        <v>8</v>
      </c>
      <c r="E67" s="38">
        <f t="shared" si="40"/>
        <v>18.550000000000182</v>
      </c>
      <c r="F67" s="101">
        <v>1981.12</v>
      </c>
      <c r="G67" s="101">
        <v>2005.64</v>
      </c>
      <c r="H67" s="121">
        <v>3125</v>
      </c>
      <c r="I67" s="121">
        <v>1727.14</v>
      </c>
      <c r="J67" s="103">
        <v>797.56</v>
      </c>
      <c r="K67" s="94">
        <f t="shared" si="67"/>
        <v>1727.14</v>
      </c>
      <c r="L67" s="5">
        <v>20</v>
      </c>
      <c r="M67" s="106">
        <f t="shared" si="73"/>
        <v>18.239999999999998</v>
      </c>
      <c r="N67" s="108">
        <f t="shared" si="58"/>
        <v>0</v>
      </c>
      <c r="O67" s="5">
        <v>18.239999999999998</v>
      </c>
      <c r="P67" s="20">
        <f t="shared" si="59"/>
        <v>14547.494399999998</v>
      </c>
      <c r="Q67" s="19">
        <f t="shared" si="44"/>
        <v>0</v>
      </c>
      <c r="R67" s="21">
        <f t="shared" si="68"/>
        <v>14547.494399999998</v>
      </c>
      <c r="S67" s="30">
        <v>1005.71</v>
      </c>
      <c r="T67" s="31">
        <f t="shared" si="69"/>
        <v>1727.14</v>
      </c>
      <c r="U67" s="14">
        <v>20</v>
      </c>
      <c r="V67" s="97">
        <f>+X67-W67</f>
        <v>16.260000000000002</v>
      </c>
      <c r="W67" s="99">
        <f t="shared" si="56"/>
        <v>0</v>
      </c>
      <c r="X67" s="7">
        <v>16.260000000000002</v>
      </c>
      <c r="Y67" s="22">
        <f t="shared" si="46"/>
        <v>16352.844600000002</v>
      </c>
      <c r="Z67" s="23">
        <f t="shared" si="47"/>
        <v>0</v>
      </c>
      <c r="AA67" s="24">
        <f t="shared" si="48"/>
        <v>16352.844600000002</v>
      </c>
      <c r="AB67" s="112">
        <f t="shared" si="70"/>
        <v>3125</v>
      </c>
      <c r="AC67" s="116">
        <f>+I67</f>
        <v>1727.14</v>
      </c>
      <c r="AD67" s="5">
        <v>13.15</v>
      </c>
      <c r="AE67" s="21">
        <f t="shared" si="57"/>
        <v>22711.891000000003</v>
      </c>
      <c r="AF67" s="26">
        <f t="shared" si="49"/>
        <v>25836.891000000003</v>
      </c>
      <c r="AG67" s="30">
        <f t="shared" si="63"/>
        <v>3125</v>
      </c>
      <c r="AH67" s="17">
        <f t="shared" si="64"/>
        <v>1727.14</v>
      </c>
      <c r="AI67" s="7">
        <v>15.22</v>
      </c>
      <c r="AJ67" s="25">
        <f t="shared" si="61"/>
        <v>26287.070800000001</v>
      </c>
      <c r="AK67" s="27">
        <f t="shared" si="60"/>
        <v>29412.070800000001</v>
      </c>
      <c r="AL67" s="18">
        <f t="shared" si="50"/>
        <v>3750</v>
      </c>
      <c r="AM67" s="33">
        <f t="shared" si="51"/>
        <v>2072.5680000000002</v>
      </c>
      <c r="AN67" s="5">
        <v>18.940000000000001</v>
      </c>
      <c r="AO67" s="34">
        <f t="shared" si="52"/>
        <v>39254.437920000004</v>
      </c>
      <c r="AP67" s="28">
        <f t="shared" si="53"/>
        <v>43004.437920000004</v>
      </c>
      <c r="AQ67" s="35">
        <f t="shared" si="75"/>
        <v>3750</v>
      </c>
      <c r="AR67" s="36">
        <f t="shared" si="65"/>
        <v>2072.5680000000002</v>
      </c>
      <c r="AS67" s="99">
        <v>29.46</v>
      </c>
      <c r="AT67" s="37">
        <f t="shared" si="54"/>
        <v>61057.85328000001</v>
      </c>
      <c r="AU67" s="74">
        <f t="shared" si="55"/>
        <v>64807.85328000001</v>
      </c>
    </row>
    <row r="68" spans="1:47" x14ac:dyDescent="0.25">
      <c r="A68" s="83">
        <v>44228</v>
      </c>
      <c r="B68" s="86">
        <f t="shared" si="66"/>
        <v>28.600000000000023</v>
      </c>
      <c r="C68" s="87">
        <f t="shared" si="29"/>
        <v>37.019999999999982</v>
      </c>
      <c r="D68" s="82">
        <f t="shared" si="39"/>
        <v>9</v>
      </c>
      <c r="E68" s="38">
        <f t="shared" si="40"/>
        <v>103.61999999999989</v>
      </c>
      <c r="F68" s="101">
        <v>2065.39</v>
      </c>
      <c r="G68" s="101">
        <v>2085.4499999999998</v>
      </c>
      <c r="H68" s="121">
        <v>3134</v>
      </c>
      <c r="I68" s="121">
        <v>1830.76</v>
      </c>
      <c r="J68" s="103">
        <v>826.16</v>
      </c>
      <c r="K68" s="94">
        <f t="shared" si="67"/>
        <v>1830.76</v>
      </c>
      <c r="L68" s="5">
        <v>20</v>
      </c>
      <c r="M68" s="106">
        <f t="shared" si="73"/>
        <v>17.29</v>
      </c>
      <c r="N68" s="108">
        <f>+IF(O68&lt;=L68,0,(O68-L68))</f>
        <v>0</v>
      </c>
      <c r="O68" s="5">
        <v>17.29</v>
      </c>
      <c r="P68" s="20">
        <f t="shared" si="59"/>
        <v>14284.306399999999</v>
      </c>
      <c r="Q68" s="19">
        <f t="shared" si="44"/>
        <v>0</v>
      </c>
      <c r="R68" s="21">
        <f t="shared" si="45"/>
        <v>14284.306399999999</v>
      </c>
      <c r="S68" s="30">
        <v>1042.73</v>
      </c>
      <c r="T68" s="31">
        <f t="shared" si="69"/>
        <v>1830.76</v>
      </c>
      <c r="U68" s="14">
        <v>20</v>
      </c>
      <c r="V68" s="97">
        <f>+X68-W68</f>
        <v>15.25</v>
      </c>
      <c r="W68" s="99">
        <f t="shared" si="56"/>
        <v>0</v>
      </c>
      <c r="X68" s="7">
        <v>15.25</v>
      </c>
      <c r="Y68" s="22">
        <f t="shared" si="46"/>
        <v>15901.6325</v>
      </c>
      <c r="Z68" s="23">
        <f t="shared" si="47"/>
        <v>0</v>
      </c>
      <c r="AA68" s="24">
        <f t="shared" si="48"/>
        <v>15901.6325</v>
      </c>
      <c r="AB68" s="112">
        <f t="shared" si="70"/>
        <v>3134</v>
      </c>
      <c r="AC68" s="116">
        <f t="shared" si="71"/>
        <v>1830.76</v>
      </c>
      <c r="AD68" s="5">
        <v>12.67</v>
      </c>
      <c r="AE68" s="21">
        <f t="shared" si="57"/>
        <v>23195.729199999998</v>
      </c>
      <c r="AF68" s="26">
        <f t="shared" si="49"/>
        <v>26329.729199999998</v>
      </c>
      <c r="AG68" s="30">
        <f t="shared" si="63"/>
        <v>3134</v>
      </c>
      <c r="AH68" s="17">
        <f t="shared" si="64"/>
        <v>1830.76</v>
      </c>
      <c r="AI68" s="7">
        <v>14.97</v>
      </c>
      <c r="AJ68" s="25">
        <f t="shared" si="61"/>
        <v>27406.477200000001</v>
      </c>
      <c r="AK68" s="27">
        <f>+AJ68+AG68</f>
        <v>30540.477200000001</v>
      </c>
      <c r="AL68" s="18">
        <f t="shared" si="50"/>
        <v>3760.7999999999997</v>
      </c>
      <c r="AM68" s="33">
        <f t="shared" si="51"/>
        <v>2196.9119999999998</v>
      </c>
      <c r="AN68" s="5">
        <v>18.68</v>
      </c>
      <c r="AO68" s="34">
        <f>+AN68*AM68</f>
        <v>41038.316159999995</v>
      </c>
      <c r="AP68" s="28">
        <f t="shared" si="53"/>
        <v>44799.116159999998</v>
      </c>
      <c r="AQ68" s="35">
        <f t="shared" si="75"/>
        <v>3760.7999999999997</v>
      </c>
      <c r="AR68" s="36">
        <f t="shared" si="65"/>
        <v>2196.9119999999998</v>
      </c>
      <c r="AS68" s="99">
        <v>28.58</v>
      </c>
      <c r="AT68" s="37">
        <f t="shared" si="54"/>
        <v>62787.744959999989</v>
      </c>
      <c r="AU68" s="74">
        <f t="shared" si="55"/>
        <v>66548.544959999985</v>
      </c>
    </row>
    <row r="69" spans="1:47" ht="14.25" customHeight="1" x14ac:dyDescent="0.25">
      <c r="A69" s="83">
        <v>44256</v>
      </c>
      <c r="B69" s="86">
        <f t="shared" si="66"/>
        <v>15.780000000000086</v>
      </c>
      <c r="C69" s="87">
        <f t="shared" si="29"/>
        <v>20.779999999999973</v>
      </c>
      <c r="D69" s="82">
        <f t="shared" si="39"/>
        <v>16</v>
      </c>
      <c r="E69" s="38">
        <f t="shared" si="40"/>
        <v>34.700000000000045</v>
      </c>
      <c r="F69" s="101">
        <v>2104.84</v>
      </c>
      <c r="G69" s="101">
        <v>2127.02</v>
      </c>
      <c r="H69" s="121">
        <v>3150</v>
      </c>
      <c r="I69" s="121">
        <v>1865.46</v>
      </c>
      <c r="J69" s="103">
        <v>841.94</v>
      </c>
      <c r="K69" s="94">
        <f t="shared" si="67"/>
        <v>1865.46</v>
      </c>
      <c r="L69" s="5">
        <v>20</v>
      </c>
      <c r="M69" s="106">
        <f t="shared" si="73"/>
        <v>16.96</v>
      </c>
      <c r="N69" s="108">
        <f t="shared" si="58"/>
        <v>0</v>
      </c>
      <c r="O69" s="5">
        <v>16.96</v>
      </c>
      <c r="P69" s="20">
        <f t="shared" si="59"/>
        <v>14279.302400000002</v>
      </c>
      <c r="Q69" s="19">
        <f t="shared" si="44"/>
        <v>0</v>
      </c>
      <c r="R69" s="21">
        <f t="shared" si="45"/>
        <v>14279.302400000002</v>
      </c>
      <c r="S69" s="30">
        <v>1063.51</v>
      </c>
      <c r="T69" s="31">
        <f t="shared" si="69"/>
        <v>1865.46</v>
      </c>
      <c r="U69" s="14">
        <v>20</v>
      </c>
      <c r="V69" s="97">
        <f>+X69-W69</f>
        <v>15.08</v>
      </c>
      <c r="W69" s="99">
        <f t="shared" si="56"/>
        <v>0</v>
      </c>
      <c r="X69" s="7">
        <v>15.08</v>
      </c>
      <c r="Y69" s="22">
        <f t="shared" si="46"/>
        <v>16037.730799999999</v>
      </c>
      <c r="Z69" s="23">
        <f t="shared" si="47"/>
        <v>0</v>
      </c>
      <c r="AA69" s="24">
        <f>+Z69+Y69</f>
        <v>16037.730799999999</v>
      </c>
      <c r="AB69" s="112">
        <f t="shared" si="70"/>
        <v>3150</v>
      </c>
      <c r="AC69" s="116">
        <f t="shared" si="71"/>
        <v>1865.46</v>
      </c>
      <c r="AD69" s="5">
        <v>12.41</v>
      </c>
      <c r="AE69" s="21">
        <f t="shared" si="57"/>
        <v>23150.3586</v>
      </c>
      <c r="AF69" s="26">
        <f t="shared" si="49"/>
        <v>26300.3586</v>
      </c>
      <c r="AG69" s="30">
        <f t="shared" si="63"/>
        <v>3150</v>
      </c>
      <c r="AH69" s="17">
        <f t="shared" si="64"/>
        <v>1865.46</v>
      </c>
      <c r="AI69" s="7">
        <v>14.82</v>
      </c>
      <c r="AJ69" s="25">
        <f t="shared" si="61"/>
        <v>27646.117200000001</v>
      </c>
      <c r="AK69" s="27">
        <f t="shared" si="60"/>
        <v>30796.117200000001</v>
      </c>
      <c r="AL69" s="18">
        <f t="shared" si="50"/>
        <v>3780</v>
      </c>
      <c r="AM69" s="33">
        <f>+I69*1.2</f>
        <v>2238.5520000000001</v>
      </c>
      <c r="AN69" s="5">
        <v>18.670000000000002</v>
      </c>
      <c r="AO69" s="34">
        <f t="shared" si="52"/>
        <v>41793.765840000007</v>
      </c>
      <c r="AP69" s="28">
        <f t="shared" si="53"/>
        <v>45573.765840000007</v>
      </c>
      <c r="AQ69" s="35">
        <f t="shared" si="75"/>
        <v>3780</v>
      </c>
      <c r="AR69" s="36">
        <f t="shared" si="65"/>
        <v>2238.5520000000001</v>
      </c>
      <c r="AS69" s="99">
        <v>30.01</v>
      </c>
      <c r="AT69" s="37">
        <f t="shared" si="54"/>
        <v>67178.945520000008</v>
      </c>
      <c r="AU69" s="74">
        <f t="shared" si="55"/>
        <v>70958.945520000008</v>
      </c>
    </row>
    <row r="70" spans="1:47" ht="14.25" customHeight="1" x14ac:dyDescent="0.25">
      <c r="A70" s="83">
        <v>44287</v>
      </c>
      <c r="B70" s="86">
        <f t="shared" si="66"/>
        <v>4.2599999999999909</v>
      </c>
      <c r="C70" s="87">
        <f t="shared" si="29"/>
        <v>5.3900000000001</v>
      </c>
      <c r="D70" s="82">
        <f t="shared" si="39"/>
        <v>12</v>
      </c>
      <c r="E70" s="38">
        <f t="shared" si="40"/>
        <v>-21.829999999999927</v>
      </c>
      <c r="F70" s="101">
        <v>2086</v>
      </c>
      <c r="G70" s="101">
        <v>2108.23</v>
      </c>
      <c r="H70" s="121">
        <v>3162</v>
      </c>
      <c r="I70" s="121">
        <v>1843.63</v>
      </c>
      <c r="J70" s="103">
        <v>846.2</v>
      </c>
      <c r="K70" s="94">
        <f t="shared" si="67"/>
        <v>1843.63</v>
      </c>
      <c r="L70" s="5">
        <v>20</v>
      </c>
      <c r="M70" s="106">
        <f t="shared" si="73"/>
        <v>19.41</v>
      </c>
      <c r="N70" s="108">
        <f t="shared" si="58"/>
        <v>0</v>
      </c>
      <c r="O70" s="5">
        <v>19.41</v>
      </c>
      <c r="P70" s="20">
        <f t="shared" si="59"/>
        <v>16424.742000000002</v>
      </c>
      <c r="Q70" s="19">
        <f t="shared" si="44"/>
        <v>0</v>
      </c>
      <c r="R70" s="21">
        <f t="shared" si="45"/>
        <v>16424.742000000002</v>
      </c>
      <c r="S70" s="30">
        <v>1068.9000000000001</v>
      </c>
      <c r="T70" s="31">
        <f t="shared" si="69"/>
        <v>1843.63</v>
      </c>
      <c r="U70" s="14">
        <v>20</v>
      </c>
      <c r="V70" s="97">
        <f t="shared" si="74"/>
        <v>17.28</v>
      </c>
      <c r="W70" s="99">
        <f t="shared" si="56"/>
        <v>0</v>
      </c>
      <c r="X70" s="7">
        <v>17.28</v>
      </c>
      <c r="Y70" s="22">
        <f t="shared" si="46"/>
        <v>18470.592000000004</v>
      </c>
      <c r="Z70" s="23">
        <f t="shared" si="47"/>
        <v>0</v>
      </c>
      <c r="AA70" s="24">
        <f t="shared" si="48"/>
        <v>18470.592000000004</v>
      </c>
      <c r="AB70" s="112">
        <f t="shared" si="70"/>
        <v>3162</v>
      </c>
      <c r="AC70" s="116">
        <f t="shared" si="71"/>
        <v>1843.63</v>
      </c>
      <c r="AD70" s="5">
        <v>14.28</v>
      </c>
      <c r="AE70" s="21">
        <f t="shared" si="57"/>
        <v>26327.036400000001</v>
      </c>
      <c r="AF70" s="26">
        <f>+AE70+AB70</f>
        <v>29489.036400000001</v>
      </c>
      <c r="AG70" s="30">
        <f t="shared" si="63"/>
        <v>3162</v>
      </c>
      <c r="AH70" s="17">
        <f t="shared" si="64"/>
        <v>1843.63</v>
      </c>
      <c r="AI70" s="7">
        <v>17.21</v>
      </c>
      <c r="AJ70" s="25">
        <f t="shared" si="61"/>
        <v>31728.872300000003</v>
      </c>
      <c r="AK70" s="27">
        <f t="shared" si="60"/>
        <v>34890.872300000003</v>
      </c>
      <c r="AL70" s="18">
        <f t="shared" si="50"/>
        <v>3794.3999999999996</v>
      </c>
      <c r="AM70" s="33">
        <f t="shared" si="51"/>
        <v>2212.3560000000002</v>
      </c>
      <c r="AN70" s="5">
        <v>21.66</v>
      </c>
      <c r="AO70" s="34">
        <f t="shared" si="52"/>
        <v>47919.630960000002</v>
      </c>
      <c r="AP70" s="28">
        <f t="shared" si="53"/>
        <v>51714.030960000004</v>
      </c>
      <c r="AQ70" s="35">
        <f t="shared" si="75"/>
        <v>3794.3999999999996</v>
      </c>
      <c r="AR70" s="36">
        <f t="shared" si="65"/>
        <v>2212.3560000000002</v>
      </c>
      <c r="AS70" s="99">
        <v>34.89</v>
      </c>
      <c r="AT70" s="37">
        <f t="shared" si="54"/>
        <v>77189.100840000014</v>
      </c>
      <c r="AU70" s="74">
        <f t="shared" si="55"/>
        <v>80983.500840000008</v>
      </c>
    </row>
    <row r="71" spans="1:47" ht="14.25" customHeight="1" x14ac:dyDescent="0.25">
      <c r="A71" s="83">
        <v>44317</v>
      </c>
      <c r="B71" s="86">
        <f t="shared" si="66"/>
        <v>-14.420000000000073</v>
      </c>
      <c r="C71" s="87">
        <f t="shared" si="29"/>
        <v>-19.910000000000082</v>
      </c>
      <c r="D71" s="82">
        <f t="shared" si="39"/>
        <v>15</v>
      </c>
      <c r="E71" s="38">
        <f t="shared" si="40"/>
        <v>8.5399999999999636</v>
      </c>
      <c r="F71" s="101">
        <v>2079.4499999999998</v>
      </c>
      <c r="G71" s="101">
        <v>2097.9699999999998</v>
      </c>
      <c r="H71" s="121">
        <v>3177</v>
      </c>
      <c r="I71" s="121">
        <v>1852.17</v>
      </c>
      <c r="J71" s="103">
        <v>831.78</v>
      </c>
      <c r="K71" s="94">
        <f t="shared" si="67"/>
        <v>1852.17</v>
      </c>
      <c r="L71" s="5">
        <v>20</v>
      </c>
      <c r="M71" s="106">
        <f t="shared" si="73"/>
        <v>17.670000000000002</v>
      </c>
      <c r="N71" s="108">
        <f t="shared" si="58"/>
        <v>0</v>
      </c>
      <c r="O71" s="5">
        <v>17.670000000000002</v>
      </c>
      <c r="P71" s="20">
        <f t="shared" si="59"/>
        <v>14697.552600000001</v>
      </c>
      <c r="Q71" s="19">
        <f t="shared" si="44"/>
        <v>0</v>
      </c>
      <c r="R71" s="21">
        <f t="shared" si="45"/>
        <v>14697.552600000001</v>
      </c>
      <c r="S71" s="30">
        <v>1048.99</v>
      </c>
      <c r="T71" s="31">
        <f t="shared" si="69"/>
        <v>1852.17</v>
      </c>
      <c r="U71" s="14">
        <v>20</v>
      </c>
      <c r="V71" s="97">
        <f t="shared" si="74"/>
        <v>15.8</v>
      </c>
      <c r="W71" s="99">
        <f>+IF(X71&lt;=U71,0,(X71-U71))</f>
        <v>0</v>
      </c>
      <c r="X71" s="7">
        <v>15.8</v>
      </c>
      <c r="Y71" s="22">
        <f t="shared" si="46"/>
        <v>16574.042000000001</v>
      </c>
      <c r="Z71" s="23">
        <f t="shared" si="47"/>
        <v>0</v>
      </c>
      <c r="AA71" s="24">
        <f t="shared" si="48"/>
        <v>16574.042000000001</v>
      </c>
      <c r="AB71" s="112">
        <f t="shared" si="70"/>
        <v>3177</v>
      </c>
      <c r="AC71" s="116">
        <f t="shared" si="71"/>
        <v>1852.17</v>
      </c>
      <c r="AD71" s="5">
        <v>13.06</v>
      </c>
      <c r="AE71" s="21">
        <f>+AD71*AC71</f>
        <v>24189.340200000002</v>
      </c>
      <c r="AF71" s="26">
        <f t="shared" si="49"/>
        <v>27366.340200000002</v>
      </c>
      <c r="AG71" s="30">
        <f t="shared" si="63"/>
        <v>3177</v>
      </c>
      <c r="AH71" s="17">
        <f t="shared" si="64"/>
        <v>1852.17</v>
      </c>
      <c r="AI71" s="7">
        <v>15.62</v>
      </c>
      <c r="AJ71" s="25">
        <f t="shared" si="61"/>
        <v>28930.895400000001</v>
      </c>
      <c r="AK71" s="27">
        <f t="shared" si="60"/>
        <v>32107.895400000001</v>
      </c>
      <c r="AL71" s="18">
        <f t="shared" si="50"/>
        <v>3812.3999999999996</v>
      </c>
      <c r="AM71" s="33">
        <f t="shared" si="51"/>
        <v>2222.6039999999998</v>
      </c>
      <c r="AN71" s="5">
        <v>19.78</v>
      </c>
      <c r="AO71" s="34">
        <f t="shared" si="52"/>
        <v>43963.107120000001</v>
      </c>
      <c r="AP71" s="28">
        <f t="shared" si="53"/>
        <v>47775.507120000002</v>
      </c>
      <c r="AQ71" s="35">
        <f t="shared" si="75"/>
        <v>3812.3999999999996</v>
      </c>
      <c r="AR71" s="36">
        <f t="shared" si="65"/>
        <v>2222.6039999999998</v>
      </c>
      <c r="AS71" s="99">
        <v>31.14</v>
      </c>
      <c r="AT71" s="37">
        <f t="shared" si="54"/>
        <v>69211.888559999992</v>
      </c>
      <c r="AU71" s="74">
        <f t="shared" si="55"/>
        <v>73024.288559999986</v>
      </c>
    </row>
    <row r="72" spans="1:47" ht="14.25" customHeight="1" x14ac:dyDescent="0.25">
      <c r="A72" s="83">
        <v>44348</v>
      </c>
      <c r="B72" s="86">
        <f t="shared" si="66"/>
        <v>25.120000000000005</v>
      </c>
      <c r="C72" s="87">
        <f t="shared" si="29"/>
        <v>32.150000000000091</v>
      </c>
      <c r="D72" s="82">
        <f t="shared" si="39"/>
        <v>28</v>
      </c>
      <c r="E72" s="38">
        <f t="shared" si="40"/>
        <v>51.169999999999845</v>
      </c>
      <c r="F72" s="101">
        <v>2142.25</v>
      </c>
      <c r="G72" s="101">
        <v>2162.27</v>
      </c>
      <c r="H72" s="121">
        <v>3205</v>
      </c>
      <c r="I72" s="121">
        <v>1903.34</v>
      </c>
      <c r="J72" s="103">
        <v>856.9</v>
      </c>
      <c r="K72" s="94">
        <f t="shared" si="67"/>
        <v>1903.34</v>
      </c>
      <c r="L72" s="5">
        <v>20</v>
      </c>
      <c r="M72" s="106">
        <f t="shared" si="73"/>
        <v>17.46</v>
      </c>
      <c r="N72" s="108">
        <f t="shared" si="58"/>
        <v>0</v>
      </c>
      <c r="O72" s="5">
        <v>17.46</v>
      </c>
      <c r="P72" s="20">
        <f t="shared" si="59"/>
        <v>14961.474</v>
      </c>
      <c r="Q72" s="19">
        <f t="shared" si="44"/>
        <v>0</v>
      </c>
      <c r="R72" s="21">
        <f>+Q72+P72</f>
        <v>14961.474</v>
      </c>
      <c r="S72" s="30">
        <v>1081.1400000000001</v>
      </c>
      <c r="T72" s="31">
        <f t="shared" si="69"/>
        <v>1903.34</v>
      </c>
      <c r="U72" s="14">
        <v>20</v>
      </c>
      <c r="V72" s="97">
        <f t="shared" si="74"/>
        <v>15.69</v>
      </c>
      <c r="W72" s="99">
        <f t="shared" si="56"/>
        <v>0</v>
      </c>
      <c r="X72" s="7">
        <v>15.69</v>
      </c>
      <c r="Y72" s="22">
        <f t="shared" si="46"/>
        <v>16963.086600000002</v>
      </c>
      <c r="Z72" s="23">
        <f t="shared" si="47"/>
        <v>0</v>
      </c>
      <c r="AA72" s="24">
        <f t="shared" si="48"/>
        <v>16963.086600000002</v>
      </c>
      <c r="AB72" s="112">
        <f t="shared" si="70"/>
        <v>3205</v>
      </c>
      <c r="AC72" s="116">
        <f t="shared" si="71"/>
        <v>1903.34</v>
      </c>
      <c r="AD72" s="5">
        <v>12.92</v>
      </c>
      <c r="AE72" s="21">
        <f t="shared" si="57"/>
        <v>24591.1528</v>
      </c>
      <c r="AF72" s="26">
        <f t="shared" si="49"/>
        <v>27796.1528</v>
      </c>
      <c r="AG72" s="30">
        <f t="shared" si="63"/>
        <v>3205</v>
      </c>
      <c r="AH72" s="17">
        <f t="shared" si="64"/>
        <v>1903.34</v>
      </c>
      <c r="AI72" s="7">
        <v>15.71</v>
      </c>
      <c r="AJ72" s="25">
        <f>+AI72*AH72</f>
        <v>29901.471399999999</v>
      </c>
      <c r="AK72" s="27">
        <f t="shared" si="60"/>
        <v>33106.471399999995</v>
      </c>
      <c r="AL72" s="18">
        <f t="shared" si="50"/>
        <v>3846</v>
      </c>
      <c r="AM72" s="33">
        <f t="shared" si="51"/>
        <v>2284.0079999999998</v>
      </c>
      <c r="AN72" s="5">
        <v>19.88</v>
      </c>
      <c r="AO72" s="34">
        <f t="shared" si="52"/>
        <v>45406.079039999997</v>
      </c>
      <c r="AP72" s="28">
        <f t="shared" si="53"/>
        <v>49252.079039999997</v>
      </c>
      <c r="AQ72" s="35">
        <f t="shared" si="75"/>
        <v>3846</v>
      </c>
      <c r="AR72" s="36">
        <f t="shared" si="65"/>
        <v>2284.0079999999998</v>
      </c>
      <c r="AS72" s="99">
        <v>31.49</v>
      </c>
      <c r="AT72" s="37">
        <f t="shared" si="54"/>
        <v>71923.411919999984</v>
      </c>
      <c r="AU72" s="74">
        <f t="shared" si="55"/>
        <v>75769.411919999984</v>
      </c>
    </row>
    <row r="73" spans="1:47" ht="14.25" customHeight="1" x14ac:dyDescent="0.25">
      <c r="A73" s="83">
        <v>44378</v>
      </c>
      <c r="B73" s="86">
        <f t="shared" si="66"/>
        <v>14.090000000000032</v>
      </c>
      <c r="C73" s="87">
        <f t="shared" ref="C73:C118" si="76">+S73-S72</f>
        <v>17.679999999999836</v>
      </c>
      <c r="D73" s="82">
        <f t="shared" si="39"/>
        <v>-6</v>
      </c>
      <c r="E73" s="38">
        <f t="shared" si="40"/>
        <v>32.980000000000018</v>
      </c>
      <c r="F73" s="101">
        <v>2177.48</v>
      </c>
      <c r="G73" s="101">
        <v>2197.63</v>
      </c>
      <c r="H73" s="121">
        <v>3199</v>
      </c>
      <c r="I73" s="121">
        <v>1936.32</v>
      </c>
      <c r="J73" s="103">
        <v>870.99</v>
      </c>
      <c r="K73" s="94">
        <f t="shared" si="67"/>
        <v>1936.32</v>
      </c>
      <c r="L73" s="5">
        <v>20</v>
      </c>
      <c r="M73" s="106">
        <f t="shared" si="73"/>
        <v>17.579999999999998</v>
      </c>
      <c r="N73" s="108">
        <f t="shared" si="58"/>
        <v>0</v>
      </c>
      <c r="O73" s="5">
        <v>17.579999999999998</v>
      </c>
      <c r="P73" s="20">
        <f>+M73*J73</f>
        <v>15312.004199999999</v>
      </c>
      <c r="Q73" s="19">
        <f>+N73*K73</f>
        <v>0</v>
      </c>
      <c r="R73" s="21">
        <f t="shared" si="45"/>
        <v>15312.004199999999</v>
      </c>
      <c r="S73" s="30">
        <v>1098.82</v>
      </c>
      <c r="T73" s="31">
        <f t="shared" si="69"/>
        <v>1936.32</v>
      </c>
      <c r="U73" s="14">
        <v>20</v>
      </c>
      <c r="V73" s="97">
        <f t="shared" si="74"/>
        <v>15.49</v>
      </c>
      <c r="W73" s="99">
        <f t="shared" si="56"/>
        <v>0</v>
      </c>
      <c r="X73" s="7">
        <v>15.49</v>
      </c>
      <c r="Y73" s="22">
        <f t="shared" si="46"/>
        <v>17020.721799999999</v>
      </c>
      <c r="Z73" s="23">
        <f t="shared" si="47"/>
        <v>0</v>
      </c>
      <c r="AA73" s="24">
        <f t="shared" si="48"/>
        <v>17020.721799999999</v>
      </c>
      <c r="AB73" s="112">
        <f t="shared" si="70"/>
        <v>3199</v>
      </c>
      <c r="AC73" s="116">
        <f t="shared" si="71"/>
        <v>1936.32</v>
      </c>
      <c r="AD73" s="5">
        <v>12.79</v>
      </c>
      <c r="AE73" s="21">
        <f t="shared" si="57"/>
        <v>24765.532799999997</v>
      </c>
      <c r="AF73" s="26">
        <f t="shared" si="49"/>
        <v>27964.532799999997</v>
      </c>
      <c r="AG73" s="30">
        <f t="shared" si="63"/>
        <v>3199</v>
      </c>
      <c r="AH73" s="17">
        <f t="shared" si="64"/>
        <v>1936.32</v>
      </c>
      <c r="AI73" s="7">
        <v>15.39</v>
      </c>
      <c r="AJ73" s="25">
        <f t="shared" si="61"/>
        <v>29799.964800000002</v>
      </c>
      <c r="AK73" s="27">
        <f t="shared" si="60"/>
        <v>32998.964800000002</v>
      </c>
      <c r="AL73" s="18">
        <f t="shared" si="50"/>
        <v>3838.7999999999997</v>
      </c>
      <c r="AM73" s="33">
        <f t="shared" si="51"/>
        <v>2323.5839999999998</v>
      </c>
      <c r="AN73" s="5">
        <v>19.43</v>
      </c>
      <c r="AO73" s="34">
        <f t="shared" si="52"/>
        <v>45147.237119999998</v>
      </c>
      <c r="AP73" s="28">
        <f t="shared" si="53"/>
        <v>48986.037120000001</v>
      </c>
      <c r="AQ73" s="35">
        <f t="shared" si="75"/>
        <v>3838.7999999999997</v>
      </c>
      <c r="AR73" s="36">
        <f t="shared" si="65"/>
        <v>2323.5839999999998</v>
      </c>
      <c r="AS73" s="99">
        <v>29.28</v>
      </c>
      <c r="AT73" s="37">
        <f t="shared" si="54"/>
        <v>68034.539519999991</v>
      </c>
      <c r="AU73" s="74">
        <f t="shared" si="55"/>
        <v>71873.339519999994</v>
      </c>
    </row>
    <row r="74" spans="1:47" x14ac:dyDescent="0.25">
      <c r="A74" s="83">
        <v>44409</v>
      </c>
      <c r="B74" s="86">
        <f t="shared" si="66"/>
        <v>-27.580000000000041</v>
      </c>
      <c r="C74" s="87">
        <f t="shared" si="76"/>
        <v>-32.939999999999827</v>
      </c>
      <c r="D74" s="82">
        <f t="shared" si="39"/>
        <v>7</v>
      </c>
      <c r="E74" s="38">
        <f t="shared" si="40"/>
        <v>-69.919999999999845</v>
      </c>
      <c r="F74" s="101">
        <v>2108.54</v>
      </c>
      <c r="G74" s="101">
        <v>2131.7600000000002</v>
      </c>
      <c r="H74" s="121">
        <v>3206</v>
      </c>
      <c r="I74" s="121">
        <v>1866.4</v>
      </c>
      <c r="J74" s="103">
        <v>843.41</v>
      </c>
      <c r="K74" s="94">
        <f t="shared" si="67"/>
        <v>1866.4</v>
      </c>
      <c r="L74" s="5">
        <v>20</v>
      </c>
      <c r="M74" s="106">
        <f t="shared" si="73"/>
        <v>18.34</v>
      </c>
      <c r="N74" s="108">
        <f t="shared" si="58"/>
        <v>0</v>
      </c>
      <c r="O74" s="5">
        <v>18.34</v>
      </c>
      <c r="P74" s="20">
        <f t="shared" si="59"/>
        <v>15468.1394</v>
      </c>
      <c r="Q74" s="19">
        <f t="shared" si="44"/>
        <v>0</v>
      </c>
      <c r="R74" s="21">
        <f t="shared" si="45"/>
        <v>15468.1394</v>
      </c>
      <c r="S74" s="30">
        <v>1065.8800000000001</v>
      </c>
      <c r="T74" s="31">
        <f t="shared" si="69"/>
        <v>1866.4</v>
      </c>
      <c r="U74" s="14">
        <v>20</v>
      </c>
      <c r="V74" s="97">
        <f t="shared" si="74"/>
        <v>16.41</v>
      </c>
      <c r="W74" s="99">
        <f t="shared" si="56"/>
        <v>0</v>
      </c>
      <c r="X74" s="7">
        <v>16.41</v>
      </c>
      <c r="Y74" s="22">
        <f t="shared" si="46"/>
        <v>17491.090800000002</v>
      </c>
      <c r="Z74" s="23">
        <f t="shared" si="47"/>
        <v>0</v>
      </c>
      <c r="AA74" s="24">
        <f t="shared" si="48"/>
        <v>17491.090800000002</v>
      </c>
      <c r="AB74" s="112">
        <f t="shared" si="70"/>
        <v>3206</v>
      </c>
      <c r="AC74" s="116">
        <f t="shared" si="71"/>
        <v>1866.4</v>
      </c>
      <c r="AD74" s="5">
        <v>13.56</v>
      </c>
      <c r="AE74" s="21">
        <f t="shared" si="57"/>
        <v>25308.384000000002</v>
      </c>
      <c r="AF74" s="26">
        <f t="shared" si="49"/>
        <v>28514.384000000002</v>
      </c>
      <c r="AG74" s="30">
        <f t="shared" si="63"/>
        <v>3206</v>
      </c>
      <c r="AH74" s="17">
        <f t="shared" si="64"/>
        <v>1866.4</v>
      </c>
      <c r="AI74" s="7">
        <v>16.309999999999999</v>
      </c>
      <c r="AJ74" s="25">
        <f t="shared" si="61"/>
        <v>30440.984</v>
      </c>
      <c r="AK74" s="27">
        <f t="shared" si="60"/>
        <v>33646.983999999997</v>
      </c>
      <c r="AL74" s="18">
        <f t="shared" si="50"/>
        <v>3847.2</v>
      </c>
      <c r="AM74" s="33">
        <f t="shared" si="51"/>
        <v>2239.6799999999998</v>
      </c>
      <c r="AN74" s="5">
        <v>20.51</v>
      </c>
      <c r="AO74" s="34">
        <f t="shared" si="52"/>
        <v>45935.836799999997</v>
      </c>
      <c r="AP74" s="28">
        <f t="shared" si="53"/>
        <v>49783.036799999994</v>
      </c>
      <c r="AQ74" s="35">
        <f t="shared" si="75"/>
        <v>3847.2</v>
      </c>
      <c r="AR74" s="36">
        <f t="shared" si="65"/>
        <v>2239.6799999999998</v>
      </c>
      <c r="AS74" s="99">
        <v>32.22</v>
      </c>
      <c r="AT74" s="37">
        <f t="shared" si="54"/>
        <v>72162.489599999986</v>
      </c>
      <c r="AU74" s="74">
        <f t="shared" si="55"/>
        <v>76009.689599999983</v>
      </c>
    </row>
    <row r="75" spans="1:47" ht="14.25" customHeight="1" x14ac:dyDescent="0.25">
      <c r="A75" s="83">
        <v>44440</v>
      </c>
      <c r="B75" s="86">
        <f t="shared" si="66"/>
        <v>-31.539999999999964</v>
      </c>
      <c r="C75" s="87">
        <f t="shared" si="76"/>
        <v>-31.170000000000073</v>
      </c>
      <c r="D75" s="82">
        <f t="shared" si="39"/>
        <v>10</v>
      </c>
      <c r="E75" s="38">
        <f t="shared" si="40"/>
        <v>-74.460000000000036</v>
      </c>
      <c r="F75" s="101">
        <v>2029.69</v>
      </c>
      <c r="G75" s="101">
        <v>2049.41</v>
      </c>
      <c r="H75" s="121">
        <v>3216</v>
      </c>
      <c r="I75" s="121">
        <v>1791.94</v>
      </c>
      <c r="J75" s="103">
        <v>811.87</v>
      </c>
      <c r="K75" s="94">
        <f t="shared" si="67"/>
        <v>1791.94</v>
      </c>
      <c r="L75" s="5">
        <v>20</v>
      </c>
      <c r="M75" s="106">
        <f>+O75-N75</f>
        <v>16.87</v>
      </c>
      <c r="N75" s="108">
        <f t="shared" si="58"/>
        <v>0</v>
      </c>
      <c r="O75" s="5">
        <v>16.87</v>
      </c>
      <c r="P75" s="20">
        <f t="shared" si="59"/>
        <v>13696.2469</v>
      </c>
      <c r="Q75" s="19">
        <f t="shared" si="44"/>
        <v>0</v>
      </c>
      <c r="R75" s="21">
        <f t="shared" si="45"/>
        <v>13696.2469</v>
      </c>
      <c r="S75" s="30">
        <v>1034.71</v>
      </c>
      <c r="T75" s="31">
        <f t="shared" si="69"/>
        <v>1791.94</v>
      </c>
      <c r="U75" s="14">
        <v>20</v>
      </c>
      <c r="V75" s="97">
        <f t="shared" si="74"/>
        <v>15.01</v>
      </c>
      <c r="W75" s="99">
        <f t="shared" si="56"/>
        <v>0</v>
      </c>
      <c r="X75" s="7">
        <v>15.01</v>
      </c>
      <c r="Y75" s="22">
        <f t="shared" si="46"/>
        <v>15530.997100000001</v>
      </c>
      <c r="Z75" s="23">
        <f t="shared" si="47"/>
        <v>0</v>
      </c>
      <c r="AA75" s="24">
        <f t="shared" si="48"/>
        <v>15530.997100000001</v>
      </c>
      <c r="AB75" s="112">
        <f t="shared" si="70"/>
        <v>3216</v>
      </c>
      <c r="AC75" s="116">
        <f t="shared" si="71"/>
        <v>1791.94</v>
      </c>
      <c r="AD75" s="5">
        <v>12.56</v>
      </c>
      <c r="AE75" s="21">
        <f t="shared" si="57"/>
        <v>22506.7664</v>
      </c>
      <c r="AF75" s="26">
        <f t="shared" si="49"/>
        <v>25722.7664</v>
      </c>
      <c r="AG75" s="30">
        <f t="shared" si="63"/>
        <v>3216</v>
      </c>
      <c r="AH75" s="17">
        <f t="shared" si="64"/>
        <v>1791.94</v>
      </c>
      <c r="AI75" s="7">
        <v>15.39</v>
      </c>
      <c r="AJ75" s="25">
        <f t="shared" si="61"/>
        <v>27577.956600000001</v>
      </c>
      <c r="AK75" s="27">
        <f t="shared" si="60"/>
        <v>30793.956600000001</v>
      </c>
      <c r="AL75" s="18">
        <f t="shared" si="50"/>
        <v>3859.2</v>
      </c>
      <c r="AM75" s="33">
        <f t="shared" si="51"/>
        <v>2150.328</v>
      </c>
      <c r="AN75" s="5">
        <v>19.489999999999998</v>
      </c>
      <c r="AO75" s="34">
        <f t="shared" si="52"/>
        <v>41909.892719999996</v>
      </c>
      <c r="AP75" s="28">
        <f t="shared" si="53"/>
        <v>45769.092719999993</v>
      </c>
      <c r="AQ75" s="35">
        <f t="shared" si="75"/>
        <v>3859.2</v>
      </c>
      <c r="AR75" s="36">
        <f t="shared" si="65"/>
        <v>2150.328</v>
      </c>
      <c r="AS75" s="99">
        <v>30.41</v>
      </c>
      <c r="AT75" s="37">
        <f t="shared" si="54"/>
        <v>65391.474479999997</v>
      </c>
      <c r="AU75" s="74">
        <f t="shared" si="55"/>
        <v>69250.674480000001</v>
      </c>
    </row>
    <row r="76" spans="1:47" ht="14.25" customHeight="1" x14ac:dyDescent="0.25">
      <c r="A76" s="83">
        <v>44470</v>
      </c>
      <c r="B76" s="86">
        <f t="shared" si="66"/>
        <v>49.559999999999945</v>
      </c>
      <c r="C76" s="87">
        <f t="shared" si="76"/>
        <v>53.119999999999891</v>
      </c>
      <c r="D76" s="82">
        <f t="shared" si="39"/>
        <v>8</v>
      </c>
      <c r="E76" s="38">
        <f t="shared" si="40"/>
        <v>112.55999999999995</v>
      </c>
      <c r="F76" s="101">
        <v>2153.5700000000002</v>
      </c>
      <c r="G76" s="101">
        <v>2175.65</v>
      </c>
      <c r="H76" s="121">
        <v>3224</v>
      </c>
      <c r="I76" s="121">
        <v>1904.5</v>
      </c>
      <c r="J76" s="103">
        <v>861.43</v>
      </c>
      <c r="K76" s="94">
        <f t="shared" si="67"/>
        <v>1904.5</v>
      </c>
      <c r="L76" s="5">
        <v>20</v>
      </c>
      <c r="M76" s="106">
        <f t="shared" si="73"/>
        <v>17.329999999999998</v>
      </c>
      <c r="N76" s="108">
        <f t="shared" si="58"/>
        <v>0</v>
      </c>
      <c r="O76" s="5">
        <v>17.329999999999998</v>
      </c>
      <c r="P76" s="20">
        <f t="shared" si="59"/>
        <v>14928.581899999997</v>
      </c>
      <c r="Q76" s="19">
        <f t="shared" si="44"/>
        <v>0</v>
      </c>
      <c r="R76" s="21">
        <f t="shared" si="45"/>
        <v>14928.581899999997</v>
      </c>
      <c r="S76" s="30">
        <v>1087.83</v>
      </c>
      <c r="T76" s="31">
        <f t="shared" si="69"/>
        <v>1904.5</v>
      </c>
      <c r="U76" s="14">
        <v>20</v>
      </c>
      <c r="V76" s="97">
        <f t="shared" si="74"/>
        <v>15.59</v>
      </c>
      <c r="W76" s="99">
        <f t="shared" si="56"/>
        <v>0</v>
      </c>
      <c r="X76" s="7">
        <v>15.59</v>
      </c>
      <c r="Y76" s="22">
        <f t="shared" si="46"/>
        <v>16959.269699999997</v>
      </c>
      <c r="Z76" s="23">
        <f t="shared" si="47"/>
        <v>0</v>
      </c>
      <c r="AA76" s="24">
        <f t="shared" si="48"/>
        <v>16959.269699999997</v>
      </c>
      <c r="AB76" s="112">
        <f t="shared" si="70"/>
        <v>3224</v>
      </c>
      <c r="AC76" s="116">
        <f t="shared" si="71"/>
        <v>1904.5</v>
      </c>
      <c r="AD76" s="5">
        <v>13.03</v>
      </c>
      <c r="AE76" s="21">
        <f t="shared" si="57"/>
        <v>24815.634999999998</v>
      </c>
      <c r="AF76" s="26">
        <f t="shared" si="49"/>
        <v>28039.634999999998</v>
      </c>
      <c r="AG76" s="30">
        <f t="shared" si="63"/>
        <v>3224</v>
      </c>
      <c r="AH76" s="17">
        <f t="shared" si="64"/>
        <v>1904.5</v>
      </c>
      <c r="AI76" s="7">
        <v>16.04</v>
      </c>
      <c r="AJ76" s="25">
        <f t="shared" si="61"/>
        <v>30548.179999999997</v>
      </c>
      <c r="AK76" s="27">
        <f t="shared" si="60"/>
        <v>33772.179999999993</v>
      </c>
      <c r="AL76" s="18">
        <f t="shared" si="50"/>
        <v>3868.7999999999997</v>
      </c>
      <c r="AM76" s="33">
        <f t="shared" si="51"/>
        <v>2285.4</v>
      </c>
      <c r="AN76" s="5">
        <v>20.57</v>
      </c>
      <c r="AO76" s="34">
        <f t="shared" si="52"/>
        <v>47010.678</v>
      </c>
      <c r="AP76" s="28">
        <f t="shared" si="53"/>
        <v>50879.478000000003</v>
      </c>
      <c r="AQ76" s="35">
        <f t="shared" si="75"/>
        <v>3868.7999999999997</v>
      </c>
      <c r="AR76" s="36">
        <f t="shared" si="65"/>
        <v>2285.4</v>
      </c>
      <c r="AS76" s="99">
        <v>33.6</v>
      </c>
      <c r="AT76" s="37">
        <f t="shared" si="54"/>
        <v>76789.440000000002</v>
      </c>
      <c r="AU76" s="74">
        <f t="shared" si="55"/>
        <v>80658.240000000005</v>
      </c>
    </row>
    <row r="77" spans="1:47" ht="14.25" customHeight="1" x14ac:dyDescent="0.25">
      <c r="A77" s="83">
        <v>44501</v>
      </c>
      <c r="B77" s="86">
        <f t="shared" si="66"/>
        <v>-5.0699999999999363</v>
      </c>
      <c r="C77" s="87">
        <f t="shared" si="76"/>
        <v>-7.2599999999999909</v>
      </c>
      <c r="D77" s="82">
        <f t="shared" si="39"/>
        <v>-3</v>
      </c>
      <c r="E77" s="38">
        <f t="shared" si="40"/>
        <v>-9.25</v>
      </c>
      <c r="F77" s="101">
        <v>2140.9</v>
      </c>
      <c r="G77" s="101">
        <v>2161.14</v>
      </c>
      <c r="H77" s="121">
        <v>3221</v>
      </c>
      <c r="I77" s="121">
        <v>1895.25</v>
      </c>
      <c r="J77" s="103">
        <v>856.36</v>
      </c>
      <c r="K77" s="94">
        <f t="shared" si="67"/>
        <v>1895.25</v>
      </c>
      <c r="L77" s="5">
        <v>20</v>
      </c>
      <c r="M77" s="106">
        <f t="shared" si="73"/>
        <v>17.95</v>
      </c>
      <c r="N77" s="108">
        <f t="shared" si="58"/>
        <v>0</v>
      </c>
      <c r="O77" s="5">
        <v>17.95</v>
      </c>
      <c r="P77" s="20">
        <f t="shared" si="59"/>
        <v>15371.662</v>
      </c>
      <c r="Q77" s="19">
        <f t="shared" si="44"/>
        <v>0</v>
      </c>
      <c r="R77" s="21">
        <f t="shared" si="45"/>
        <v>15371.662</v>
      </c>
      <c r="S77" s="30">
        <v>1080.57</v>
      </c>
      <c r="T77" s="31">
        <f t="shared" si="69"/>
        <v>1895.25</v>
      </c>
      <c r="U77" s="14">
        <v>20</v>
      </c>
      <c r="V77" s="97">
        <f>+X77-W77</f>
        <v>16.079999999999998</v>
      </c>
      <c r="W77" s="99">
        <f t="shared" si="56"/>
        <v>0</v>
      </c>
      <c r="X77" s="7">
        <v>16.079999999999998</v>
      </c>
      <c r="Y77" s="22">
        <f t="shared" si="46"/>
        <v>17375.565599999998</v>
      </c>
      <c r="Z77" s="23">
        <f t="shared" si="47"/>
        <v>0</v>
      </c>
      <c r="AA77" s="24">
        <f t="shared" si="48"/>
        <v>17375.565599999998</v>
      </c>
      <c r="AB77" s="112">
        <f t="shared" si="70"/>
        <v>3221</v>
      </c>
      <c r="AC77" s="116">
        <f t="shared" si="71"/>
        <v>1895.25</v>
      </c>
      <c r="AD77" s="5">
        <v>13.29</v>
      </c>
      <c r="AE77" s="21">
        <f t="shared" si="57"/>
        <v>25187.872499999998</v>
      </c>
      <c r="AF77" s="26">
        <f t="shared" si="49"/>
        <v>28408.872499999998</v>
      </c>
      <c r="AG77" s="30">
        <f t="shared" si="63"/>
        <v>3221</v>
      </c>
      <c r="AH77" s="17">
        <f t="shared" si="64"/>
        <v>1895.25</v>
      </c>
      <c r="AI77" s="7">
        <v>16.21</v>
      </c>
      <c r="AJ77" s="25">
        <f t="shared" si="61"/>
        <v>30722.002500000002</v>
      </c>
      <c r="AK77" s="27">
        <f t="shared" si="60"/>
        <v>33943.002500000002</v>
      </c>
      <c r="AL77" s="18">
        <f t="shared" si="50"/>
        <v>3865.2</v>
      </c>
      <c r="AM77" s="33">
        <f t="shared" si="51"/>
        <v>2274.2999999999997</v>
      </c>
      <c r="AN77" s="5">
        <v>20.18</v>
      </c>
      <c r="AO77" s="34">
        <f t="shared" si="52"/>
        <v>45895.373999999996</v>
      </c>
      <c r="AP77" s="28">
        <f t="shared" si="53"/>
        <v>49760.573999999993</v>
      </c>
      <c r="AQ77" s="35">
        <f t="shared" si="75"/>
        <v>3865.2</v>
      </c>
      <c r="AR77" s="36">
        <f t="shared" si="65"/>
        <v>2274.2999999999997</v>
      </c>
      <c r="AS77" s="99">
        <v>29.29</v>
      </c>
      <c r="AT77" s="37">
        <f t="shared" si="54"/>
        <v>66614.246999999988</v>
      </c>
      <c r="AU77" s="74">
        <f t="shared" si="55"/>
        <v>70479.446999999986</v>
      </c>
    </row>
    <row r="78" spans="1:47" ht="14.25" customHeight="1" x14ac:dyDescent="0.25">
      <c r="A78" s="83">
        <v>44531</v>
      </c>
      <c r="B78" s="86">
        <f t="shared" si="66"/>
        <v>34.949999999999932</v>
      </c>
      <c r="C78" s="87">
        <f t="shared" si="76"/>
        <v>43.940000000000055</v>
      </c>
      <c r="D78" s="82">
        <f t="shared" si="39"/>
        <v>11</v>
      </c>
      <c r="E78" s="38">
        <f t="shared" si="40"/>
        <v>90.559999999999945</v>
      </c>
      <c r="F78" s="101">
        <v>2228.27</v>
      </c>
      <c r="G78" s="101">
        <v>2249.02</v>
      </c>
      <c r="H78" s="121">
        <v>3232</v>
      </c>
      <c r="I78" s="121">
        <v>1985.81</v>
      </c>
      <c r="J78" s="103">
        <v>891.31</v>
      </c>
      <c r="K78" s="94">
        <f t="shared" si="67"/>
        <v>1985.81</v>
      </c>
      <c r="L78" s="5">
        <v>20</v>
      </c>
      <c r="M78" s="106">
        <f t="shared" si="73"/>
        <v>16.260000000000002</v>
      </c>
      <c r="N78" s="108">
        <f t="shared" si="58"/>
        <v>0</v>
      </c>
      <c r="O78" s="5">
        <v>16.260000000000002</v>
      </c>
      <c r="P78" s="20">
        <f t="shared" si="59"/>
        <v>14492.7006</v>
      </c>
      <c r="Q78" s="19">
        <f>+N78*K78</f>
        <v>0</v>
      </c>
      <c r="R78" s="21">
        <f t="shared" si="45"/>
        <v>14492.7006</v>
      </c>
      <c r="S78" s="30">
        <v>1124.51</v>
      </c>
      <c r="T78" s="31">
        <f t="shared" si="69"/>
        <v>1985.81</v>
      </c>
      <c r="U78" s="14">
        <v>20</v>
      </c>
      <c r="V78" s="97">
        <f t="shared" si="74"/>
        <v>14.45</v>
      </c>
      <c r="W78" s="99">
        <f t="shared" si="56"/>
        <v>0</v>
      </c>
      <c r="X78" s="7">
        <v>14.45</v>
      </c>
      <c r="Y78" s="22">
        <f t="shared" si="46"/>
        <v>16249.1695</v>
      </c>
      <c r="Z78" s="23">
        <f t="shared" si="47"/>
        <v>0</v>
      </c>
      <c r="AA78" s="24">
        <f t="shared" si="48"/>
        <v>16249.1695</v>
      </c>
      <c r="AB78" s="112">
        <f t="shared" si="70"/>
        <v>3232</v>
      </c>
      <c r="AC78" s="116">
        <f t="shared" si="71"/>
        <v>1985.81</v>
      </c>
      <c r="AD78" s="5">
        <v>12.15</v>
      </c>
      <c r="AE78" s="21">
        <f t="shared" si="57"/>
        <v>24127.591499999999</v>
      </c>
      <c r="AF78" s="26">
        <f t="shared" si="49"/>
        <v>27359.591499999999</v>
      </c>
      <c r="AG78" s="30">
        <f t="shared" si="63"/>
        <v>3232</v>
      </c>
      <c r="AH78" s="17">
        <f t="shared" si="64"/>
        <v>1985.81</v>
      </c>
      <c r="AI78" s="7">
        <v>15.11</v>
      </c>
      <c r="AJ78" s="25">
        <f t="shared" si="61"/>
        <v>30005.589099999997</v>
      </c>
      <c r="AK78" s="27">
        <f t="shared" si="60"/>
        <v>33237.589099999997</v>
      </c>
      <c r="AL78" s="18">
        <f t="shared" si="50"/>
        <v>3878.3999999999996</v>
      </c>
      <c r="AM78" s="33">
        <f t="shared" si="51"/>
        <v>2382.9719999999998</v>
      </c>
      <c r="AN78" s="5">
        <v>19.79</v>
      </c>
      <c r="AO78" s="34">
        <f t="shared" si="52"/>
        <v>47159.015879999992</v>
      </c>
      <c r="AP78" s="28">
        <f t="shared" si="53"/>
        <v>51037.415879999993</v>
      </c>
      <c r="AQ78" s="35">
        <f t="shared" si="75"/>
        <v>3878.3999999999996</v>
      </c>
      <c r="AR78" s="36">
        <f t="shared" si="65"/>
        <v>2382.9719999999998</v>
      </c>
      <c r="AS78" s="99">
        <v>35.35</v>
      </c>
      <c r="AT78" s="37">
        <f t="shared" si="54"/>
        <v>84238.060199999993</v>
      </c>
      <c r="AU78" s="74">
        <f t="shared" si="55"/>
        <v>88116.460199999987</v>
      </c>
    </row>
    <row r="79" spans="1:47" ht="14.25" customHeight="1" x14ac:dyDescent="0.25">
      <c r="A79" s="83">
        <v>44562</v>
      </c>
      <c r="B79" s="86">
        <f t="shared" si="66"/>
        <v>44.270000000000095</v>
      </c>
      <c r="C79" s="87">
        <f t="shared" si="76"/>
        <v>56.829999999999927</v>
      </c>
      <c r="D79" s="82">
        <f t="shared" si="39"/>
        <v>20</v>
      </c>
      <c r="E79" s="38">
        <f t="shared" si="40"/>
        <v>89.990000000000236</v>
      </c>
      <c r="F79" s="101">
        <v>2338.9499999999998</v>
      </c>
      <c r="G79" s="101">
        <v>2362.67</v>
      </c>
      <c r="H79" s="121">
        <v>3252</v>
      </c>
      <c r="I79" s="121">
        <v>2075.8000000000002</v>
      </c>
      <c r="J79" s="103">
        <v>935.58</v>
      </c>
      <c r="K79" s="94">
        <f t="shared" si="67"/>
        <v>2075.8000000000002</v>
      </c>
      <c r="L79" s="5">
        <v>20</v>
      </c>
      <c r="M79" s="106">
        <f t="shared" si="73"/>
        <v>16.579999999999998</v>
      </c>
      <c r="N79" s="108">
        <f t="shared" si="58"/>
        <v>0</v>
      </c>
      <c r="O79" s="5">
        <v>16.579999999999998</v>
      </c>
      <c r="P79" s="20">
        <f t="shared" si="59"/>
        <v>15511.916399999998</v>
      </c>
      <c r="Q79" s="19">
        <f t="shared" si="44"/>
        <v>0</v>
      </c>
      <c r="R79" s="21">
        <f t="shared" si="45"/>
        <v>15511.916399999998</v>
      </c>
      <c r="S79" s="30">
        <v>1181.3399999999999</v>
      </c>
      <c r="T79" s="31">
        <f t="shared" si="69"/>
        <v>2075.8000000000002</v>
      </c>
      <c r="U79" s="14">
        <v>20</v>
      </c>
      <c r="V79" s="97">
        <f t="shared" si="74"/>
        <v>14.62</v>
      </c>
      <c r="W79" s="99">
        <f t="shared" si="56"/>
        <v>0</v>
      </c>
      <c r="X79" s="7">
        <v>14.62</v>
      </c>
      <c r="Y79" s="22">
        <f t="shared" si="46"/>
        <v>17271.190799999997</v>
      </c>
      <c r="Z79" s="23">
        <f t="shared" si="47"/>
        <v>0</v>
      </c>
      <c r="AA79" s="24">
        <f t="shared" si="48"/>
        <v>17271.190799999997</v>
      </c>
      <c r="AB79" s="112">
        <f t="shared" si="70"/>
        <v>3252</v>
      </c>
      <c r="AC79" s="116">
        <f t="shared" si="71"/>
        <v>2075.8000000000002</v>
      </c>
      <c r="AD79" s="5">
        <v>12.03</v>
      </c>
      <c r="AE79" s="21">
        <f t="shared" si="57"/>
        <v>24971.874</v>
      </c>
      <c r="AF79" s="26">
        <f t="shared" si="49"/>
        <v>28223.874</v>
      </c>
      <c r="AG79" s="30">
        <f t="shared" si="63"/>
        <v>3252</v>
      </c>
      <c r="AH79" s="17">
        <f t="shared" si="64"/>
        <v>2075.8000000000002</v>
      </c>
      <c r="AI79" s="7">
        <v>14.13</v>
      </c>
      <c r="AJ79" s="25">
        <f t="shared" si="61"/>
        <v>29331.054000000004</v>
      </c>
      <c r="AK79" s="27">
        <f t="shared" si="60"/>
        <v>32583.054000000004</v>
      </c>
      <c r="AL79" s="18">
        <f t="shared" si="50"/>
        <v>3902.3999999999996</v>
      </c>
      <c r="AM79" s="33">
        <f t="shared" si="51"/>
        <v>2490.96</v>
      </c>
      <c r="AN79" s="5">
        <v>17.89</v>
      </c>
      <c r="AO79" s="34">
        <f t="shared" si="52"/>
        <v>44563.274400000002</v>
      </c>
      <c r="AP79" s="28">
        <f t="shared" si="53"/>
        <v>48465.674400000004</v>
      </c>
      <c r="AQ79" s="35">
        <f t="shared" si="75"/>
        <v>3902.3999999999996</v>
      </c>
      <c r="AR79" s="36">
        <f t="shared" si="65"/>
        <v>2490.96</v>
      </c>
      <c r="AS79" s="99">
        <v>28.82</v>
      </c>
      <c r="AT79" s="37">
        <f>+AS79*AR79</f>
        <v>71789.467199999999</v>
      </c>
      <c r="AU79" s="74">
        <f t="shared" si="55"/>
        <v>75691.867199999993</v>
      </c>
    </row>
    <row r="80" spans="1:47" x14ac:dyDescent="0.25">
      <c r="A80" s="83">
        <v>44593</v>
      </c>
      <c r="B80" s="86">
        <f t="shared" si="66"/>
        <v>-79.389999999999986</v>
      </c>
      <c r="C80" s="87">
        <f t="shared" si="76"/>
        <v>-98.429999999999836</v>
      </c>
      <c r="D80" s="82">
        <f t="shared" si="39"/>
        <v>50</v>
      </c>
      <c r="E80" s="38">
        <f t="shared" si="40"/>
        <v>-197.1400000000001</v>
      </c>
      <c r="F80" s="101">
        <v>2140.4699999999998</v>
      </c>
      <c r="G80" s="101">
        <v>2165.8200000000002</v>
      </c>
      <c r="H80" s="121">
        <v>3302</v>
      </c>
      <c r="I80" s="121">
        <v>1878.66</v>
      </c>
      <c r="J80" s="103">
        <v>856.19</v>
      </c>
      <c r="K80" s="94">
        <f t="shared" si="67"/>
        <v>1878.66</v>
      </c>
      <c r="L80" s="5">
        <v>20</v>
      </c>
      <c r="M80" s="106">
        <f t="shared" si="73"/>
        <v>16.07</v>
      </c>
      <c r="N80" s="108">
        <f t="shared" si="58"/>
        <v>0</v>
      </c>
      <c r="O80" s="5">
        <v>16.07</v>
      </c>
      <c r="P80" s="20">
        <f t="shared" si="59"/>
        <v>13758.973300000001</v>
      </c>
      <c r="Q80" s="19">
        <f t="shared" si="44"/>
        <v>0</v>
      </c>
      <c r="R80" s="21">
        <f t="shared" si="45"/>
        <v>13758.973300000001</v>
      </c>
      <c r="S80" s="30">
        <v>1082.9100000000001</v>
      </c>
      <c r="T80" s="31">
        <f t="shared" si="69"/>
        <v>1878.66</v>
      </c>
      <c r="U80" s="14">
        <v>20</v>
      </c>
      <c r="V80" s="97">
        <f t="shared" si="74"/>
        <v>14.45</v>
      </c>
      <c r="W80" s="99">
        <f t="shared" si="56"/>
        <v>0</v>
      </c>
      <c r="X80" s="7">
        <v>14.45</v>
      </c>
      <c r="Y80" s="22">
        <f t="shared" si="46"/>
        <v>15648.049500000001</v>
      </c>
      <c r="Z80" s="23">
        <f t="shared" si="47"/>
        <v>0</v>
      </c>
      <c r="AA80" s="24">
        <f t="shared" si="48"/>
        <v>15648.049500000001</v>
      </c>
      <c r="AB80" s="112">
        <f t="shared" si="70"/>
        <v>3302</v>
      </c>
      <c r="AC80" s="116">
        <f t="shared" si="71"/>
        <v>1878.66</v>
      </c>
      <c r="AD80" s="5">
        <v>12</v>
      </c>
      <c r="AE80" s="21">
        <f t="shared" si="57"/>
        <v>22543.920000000002</v>
      </c>
      <c r="AF80" s="26">
        <f t="shared" si="49"/>
        <v>25845.920000000002</v>
      </c>
      <c r="AG80" s="30">
        <f t="shared" si="63"/>
        <v>3302</v>
      </c>
      <c r="AH80" s="17">
        <f t="shared" si="64"/>
        <v>1878.66</v>
      </c>
      <c r="AI80" s="7">
        <v>14.72</v>
      </c>
      <c r="AJ80" s="25">
        <f t="shared" si="61"/>
        <v>27653.875200000002</v>
      </c>
      <c r="AK80" s="27">
        <f t="shared" si="60"/>
        <v>30955.875200000002</v>
      </c>
      <c r="AL80" s="18">
        <f t="shared" si="50"/>
        <v>3962.3999999999996</v>
      </c>
      <c r="AM80" s="33">
        <f t="shared" si="51"/>
        <v>2254.3919999999998</v>
      </c>
      <c r="AN80" s="5">
        <v>18.84</v>
      </c>
      <c r="AO80" s="34">
        <f t="shared" si="52"/>
        <v>42472.745279999996</v>
      </c>
      <c r="AP80" s="28">
        <f t="shared" si="53"/>
        <v>46435.145279999997</v>
      </c>
      <c r="AQ80" s="35">
        <f t="shared" si="75"/>
        <v>3962.3999999999996</v>
      </c>
      <c r="AR80" s="36">
        <f>+I80*1.2</f>
        <v>2254.3919999999998</v>
      </c>
      <c r="AS80" s="99">
        <v>30.06</v>
      </c>
      <c r="AT80" s="37">
        <f t="shared" si="54"/>
        <v>67767.023519999988</v>
      </c>
      <c r="AU80" s="74">
        <f t="shared" si="55"/>
        <v>71729.423519999982</v>
      </c>
    </row>
    <row r="81" spans="1:47" ht="14.25" customHeight="1" x14ac:dyDescent="0.25">
      <c r="A81" s="83">
        <v>44621</v>
      </c>
      <c r="B81" s="86">
        <f t="shared" si="66"/>
        <v>119.65999999999997</v>
      </c>
      <c r="C81" s="87">
        <f t="shared" si="76"/>
        <v>148.29999999999995</v>
      </c>
      <c r="D81" s="82">
        <f t="shared" si="39"/>
        <v>50</v>
      </c>
      <c r="E81" s="38">
        <f t="shared" si="40"/>
        <v>294.81999999999994</v>
      </c>
      <c r="F81" s="101">
        <v>2439.62</v>
      </c>
      <c r="G81" s="101">
        <v>2462.42</v>
      </c>
      <c r="H81" s="121">
        <v>3352</v>
      </c>
      <c r="I81" s="121">
        <v>2173.48</v>
      </c>
      <c r="J81" s="103">
        <v>975.85</v>
      </c>
      <c r="K81" s="94">
        <f t="shared" si="67"/>
        <v>2173.48</v>
      </c>
      <c r="L81" s="5">
        <v>20</v>
      </c>
      <c r="M81" s="106">
        <f t="shared" si="73"/>
        <v>15.57</v>
      </c>
      <c r="N81" s="108">
        <f t="shared" si="58"/>
        <v>0</v>
      </c>
      <c r="O81" s="5">
        <v>15.57</v>
      </c>
      <c r="P81" s="20">
        <f t="shared" si="59"/>
        <v>15193.9845</v>
      </c>
      <c r="Q81" s="19">
        <f t="shared" si="44"/>
        <v>0</v>
      </c>
      <c r="R81" s="21">
        <f t="shared" si="45"/>
        <v>15193.9845</v>
      </c>
      <c r="S81" s="30">
        <v>1231.21</v>
      </c>
      <c r="T81" s="31">
        <f t="shared" si="69"/>
        <v>2173.48</v>
      </c>
      <c r="U81" s="14">
        <v>20</v>
      </c>
      <c r="V81" s="97">
        <f t="shared" si="74"/>
        <v>13.94</v>
      </c>
      <c r="W81" s="99">
        <f t="shared" si="56"/>
        <v>0</v>
      </c>
      <c r="X81" s="7">
        <v>13.94</v>
      </c>
      <c r="Y81" s="22">
        <f t="shared" si="46"/>
        <v>17163.0674</v>
      </c>
      <c r="Z81" s="23">
        <f t="shared" si="47"/>
        <v>0</v>
      </c>
      <c r="AA81" s="24">
        <f t="shared" si="48"/>
        <v>17163.0674</v>
      </c>
      <c r="AB81" s="112">
        <f t="shared" si="70"/>
        <v>3352</v>
      </c>
      <c r="AC81" s="116">
        <f t="shared" si="71"/>
        <v>2173.48</v>
      </c>
      <c r="AD81" s="5">
        <v>11.74</v>
      </c>
      <c r="AE81" s="21">
        <f t="shared" si="57"/>
        <v>25516.655200000001</v>
      </c>
      <c r="AF81" s="26">
        <f t="shared" si="49"/>
        <v>28868.655200000001</v>
      </c>
      <c r="AG81" s="30">
        <f t="shared" si="63"/>
        <v>3352</v>
      </c>
      <c r="AH81" s="17">
        <f t="shared" si="64"/>
        <v>2173.48</v>
      </c>
      <c r="AI81" s="7">
        <v>14.6</v>
      </c>
      <c r="AJ81" s="25">
        <f t="shared" si="61"/>
        <v>31732.808000000001</v>
      </c>
      <c r="AK81" s="27">
        <f t="shared" si="60"/>
        <v>35084.808000000005</v>
      </c>
      <c r="AL81" s="18">
        <f t="shared" si="50"/>
        <v>4022.3999999999996</v>
      </c>
      <c r="AM81" s="33">
        <f t="shared" si="51"/>
        <v>2608.1759999999999</v>
      </c>
      <c r="AN81" s="5">
        <v>19.16</v>
      </c>
      <c r="AO81" s="34">
        <f t="shared" si="52"/>
        <v>49972.652159999998</v>
      </c>
      <c r="AP81" s="28">
        <f t="shared" si="53"/>
        <v>53995.052159999999</v>
      </c>
      <c r="AQ81" s="35">
        <f t="shared" si="75"/>
        <v>4022.3999999999996</v>
      </c>
      <c r="AR81" s="36">
        <f t="shared" si="65"/>
        <v>2608.1759999999999</v>
      </c>
      <c r="AS81" s="99">
        <v>30.7</v>
      </c>
      <c r="AT81" s="37">
        <f t="shared" si="54"/>
        <v>80071.003199999992</v>
      </c>
      <c r="AU81" s="74">
        <f t="shared" si="55"/>
        <v>84093.403199999986</v>
      </c>
    </row>
    <row r="82" spans="1:47" ht="14.25" customHeight="1" x14ac:dyDescent="0.25">
      <c r="A82" s="83">
        <v>44652</v>
      </c>
      <c r="B82" s="86">
        <f t="shared" si="66"/>
        <v>-24.960000000000036</v>
      </c>
      <c r="C82" s="87">
        <f t="shared" si="76"/>
        <v>-29.990000000000009</v>
      </c>
      <c r="D82" s="82">
        <f t="shared" si="39"/>
        <v>29</v>
      </c>
      <c r="E82" s="38">
        <f t="shared" si="40"/>
        <v>-69.990000000000236</v>
      </c>
      <c r="F82" s="101">
        <v>2377.21</v>
      </c>
      <c r="G82" s="101">
        <v>2402.4299999999998</v>
      </c>
      <c r="H82" s="121">
        <v>3381</v>
      </c>
      <c r="I82" s="121">
        <v>2103.4899999999998</v>
      </c>
      <c r="J82" s="103">
        <v>950.89</v>
      </c>
      <c r="K82" s="94">
        <f t="shared" si="67"/>
        <v>2103.4899999999998</v>
      </c>
      <c r="L82" s="5">
        <v>20</v>
      </c>
      <c r="M82" s="106">
        <f t="shared" si="73"/>
        <v>17.579999999999998</v>
      </c>
      <c r="N82" s="108">
        <f t="shared" si="58"/>
        <v>0</v>
      </c>
      <c r="O82" s="5">
        <v>17.579999999999998</v>
      </c>
      <c r="P82" s="20">
        <f t="shared" si="59"/>
        <v>16716.646199999999</v>
      </c>
      <c r="Q82" s="19">
        <f t="shared" si="44"/>
        <v>0</v>
      </c>
      <c r="R82" s="21">
        <f t="shared" si="45"/>
        <v>16716.646199999999</v>
      </c>
      <c r="S82" s="30">
        <v>1201.22</v>
      </c>
      <c r="T82" s="31">
        <f t="shared" si="69"/>
        <v>2103.4899999999998</v>
      </c>
      <c r="U82" s="14">
        <v>20</v>
      </c>
      <c r="V82" s="97">
        <f t="shared" si="74"/>
        <v>15.82</v>
      </c>
      <c r="W82" s="99">
        <f t="shared" si="56"/>
        <v>0</v>
      </c>
      <c r="X82" s="7">
        <v>15.82</v>
      </c>
      <c r="Y82" s="22">
        <f t="shared" si="46"/>
        <v>19003.3004</v>
      </c>
      <c r="Z82" s="23">
        <f t="shared" si="47"/>
        <v>0</v>
      </c>
      <c r="AA82" s="24">
        <f t="shared" si="48"/>
        <v>19003.3004</v>
      </c>
      <c r="AB82" s="112">
        <f t="shared" si="70"/>
        <v>3381</v>
      </c>
      <c r="AC82" s="116">
        <f t="shared" si="71"/>
        <v>2103.4899999999998</v>
      </c>
      <c r="AD82" s="5">
        <v>13.22</v>
      </c>
      <c r="AE82" s="21">
        <f t="shared" si="57"/>
        <v>27808.137799999997</v>
      </c>
      <c r="AF82" s="26">
        <f t="shared" si="49"/>
        <v>31189.137799999997</v>
      </c>
      <c r="AG82" s="30">
        <f t="shared" si="63"/>
        <v>3381</v>
      </c>
      <c r="AH82" s="17">
        <f t="shared" si="64"/>
        <v>2103.4899999999998</v>
      </c>
      <c r="AI82" s="7">
        <v>16.559999999999999</v>
      </c>
      <c r="AJ82" s="25">
        <f t="shared" si="61"/>
        <v>34833.794399999992</v>
      </c>
      <c r="AK82" s="27">
        <f t="shared" si="60"/>
        <v>38214.794399999992</v>
      </c>
      <c r="AL82" s="18">
        <f t="shared" si="50"/>
        <v>4057.2</v>
      </c>
      <c r="AM82" s="33">
        <f t="shared" si="51"/>
        <v>2524.1879999999996</v>
      </c>
      <c r="AN82" s="5">
        <v>20.39</v>
      </c>
      <c r="AO82" s="34">
        <f t="shared" si="52"/>
        <v>51468.193319999991</v>
      </c>
      <c r="AP82" s="28">
        <f t="shared" si="53"/>
        <v>55525.393319999988</v>
      </c>
      <c r="AQ82" s="35">
        <f t="shared" si="75"/>
        <v>4057.2</v>
      </c>
      <c r="AR82" s="36">
        <f t="shared" si="65"/>
        <v>2524.1879999999996</v>
      </c>
      <c r="AS82" s="99">
        <v>31.92</v>
      </c>
      <c r="AT82" s="37">
        <f t="shared" si="54"/>
        <v>80572.080959999992</v>
      </c>
      <c r="AU82" s="74">
        <f t="shared" si="55"/>
        <v>84629.280959999989</v>
      </c>
    </row>
    <row r="83" spans="1:47" ht="14.25" customHeight="1" x14ac:dyDescent="0.25">
      <c r="A83" s="83">
        <v>44682</v>
      </c>
      <c r="B83" s="86">
        <f t="shared" si="66"/>
        <v>49.990000000000009</v>
      </c>
      <c r="C83" s="87">
        <f t="shared" si="76"/>
        <v>60.3599999999999</v>
      </c>
      <c r="D83" s="82">
        <f t="shared" si="39"/>
        <v>38</v>
      </c>
      <c r="E83" s="38">
        <f t="shared" si="40"/>
        <v>139.62000000000035</v>
      </c>
      <c r="F83" s="101">
        <v>2502.1999999999998</v>
      </c>
      <c r="G83" s="101">
        <v>2523.15</v>
      </c>
      <c r="H83" s="121">
        <v>3419</v>
      </c>
      <c r="I83" s="121">
        <v>2243.11</v>
      </c>
      <c r="J83" s="103">
        <v>1000.88</v>
      </c>
      <c r="K83" s="94">
        <f t="shared" si="67"/>
        <v>2243.11</v>
      </c>
      <c r="L83" s="5">
        <v>20</v>
      </c>
      <c r="M83" s="106">
        <f t="shared" si="73"/>
        <v>15.72</v>
      </c>
      <c r="N83" s="108">
        <f t="shared" si="58"/>
        <v>0</v>
      </c>
      <c r="O83" s="5">
        <v>15.72</v>
      </c>
      <c r="P83" s="20">
        <f t="shared" si="59"/>
        <v>15733.8336</v>
      </c>
      <c r="Q83" s="19">
        <f t="shared" si="44"/>
        <v>0</v>
      </c>
      <c r="R83" s="21">
        <f t="shared" si="45"/>
        <v>15733.8336</v>
      </c>
      <c r="S83" s="30">
        <v>1261.58</v>
      </c>
      <c r="T83" s="31">
        <f t="shared" si="69"/>
        <v>2243.11</v>
      </c>
      <c r="U83" s="14">
        <v>20</v>
      </c>
      <c r="V83" s="97">
        <f t="shared" si="74"/>
        <v>14.24</v>
      </c>
      <c r="W83" s="99">
        <f t="shared" si="56"/>
        <v>0</v>
      </c>
      <c r="X83" s="7">
        <v>14.24</v>
      </c>
      <c r="Y83" s="22">
        <f t="shared" si="46"/>
        <v>17964.8992</v>
      </c>
      <c r="Z83" s="23">
        <f t="shared" si="47"/>
        <v>0</v>
      </c>
      <c r="AA83" s="24">
        <f t="shared" si="48"/>
        <v>17964.8992</v>
      </c>
      <c r="AB83" s="112">
        <f t="shared" si="70"/>
        <v>3419</v>
      </c>
      <c r="AC83" s="116">
        <f t="shared" si="71"/>
        <v>2243.11</v>
      </c>
      <c r="AD83" s="5">
        <v>12.13</v>
      </c>
      <c r="AE83" s="21">
        <f t="shared" si="57"/>
        <v>27208.924300000002</v>
      </c>
      <c r="AF83" s="26">
        <f t="shared" si="49"/>
        <v>30627.924300000002</v>
      </c>
      <c r="AG83" s="30">
        <f t="shared" si="63"/>
        <v>3419</v>
      </c>
      <c r="AH83" s="17">
        <f t="shared" si="64"/>
        <v>2243.11</v>
      </c>
      <c r="AI83" s="7">
        <v>15.11</v>
      </c>
      <c r="AJ83" s="25">
        <f t="shared" si="61"/>
        <v>33893.392099999997</v>
      </c>
      <c r="AK83" s="27">
        <f t="shared" si="60"/>
        <v>37312.392099999997</v>
      </c>
      <c r="AL83" s="18">
        <f t="shared" si="50"/>
        <v>4102.8</v>
      </c>
      <c r="AM83" s="33">
        <f t="shared" si="51"/>
        <v>2691.732</v>
      </c>
      <c r="AN83" s="5">
        <v>19.260000000000002</v>
      </c>
      <c r="AO83" s="34">
        <f t="shared" si="52"/>
        <v>51842.758320000001</v>
      </c>
      <c r="AP83" s="28">
        <f t="shared" si="53"/>
        <v>55945.558320000004</v>
      </c>
      <c r="AQ83" s="35">
        <f t="shared" si="75"/>
        <v>4102.8</v>
      </c>
      <c r="AR83" s="36">
        <f t="shared" si="65"/>
        <v>2691.732</v>
      </c>
      <c r="AS83" s="99">
        <v>30.77</v>
      </c>
      <c r="AT83" s="37">
        <f t="shared" si="54"/>
        <v>82824.593639999992</v>
      </c>
      <c r="AU83" s="74">
        <f t="shared" si="55"/>
        <v>86927.393639999995</v>
      </c>
    </row>
    <row r="84" spans="1:47" ht="14.25" customHeight="1" x14ac:dyDescent="0.25">
      <c r="A84" s="83">
        <v>44713</v>
      </c>
      <c r="B84" s="86">
        <f t="shared" si="66"/>
        <v>-43.67999999999995</v>
      </c>
      <c r="C84" s="87">
        <f t="shared" si="76"/>
        <v>-53.740000000000009</v>
      </c>
      <c r="D84" s="82">
        <f t="shared" si="39"/>
        <v>24</v>
      </c>
      <c r="E84" s="38">
        <f t="shared" si="40"/>
        <v>-126.67000000000007</v>
      </c>
      <c r="F84" s="101">
        <v>2392.9899999999998</v>
      </c>
      <c r="G84" s="101">
        <v>2415.6799999999998</v>
      </c>
      <c r="H84" s="121">
        <v>3443</v>
      </c>
      <c r="I84" s="121">
        <v>2116.44</v>
      </c>
      <c r="J84" s="103">
        <v>957.2</v>
      </c>
      <c r="K84" s="94">
        <f t="shared" si="67"/>
        <v>2116.44</v>
      </c>
      <c r="L84" s="5">
        <v>20</v>
      </c>
      <c r="M84" s="106">
        <f t="shared" si="73"/>
        <v>16.36</v>
      </c>
      <c r="N84" s="108">
        <f t="shared" si="58"/>
        <v>0</v>
      </c>
      <c r="O84" s="5">
        <v>16.36</v>
      </c>
      <c r="P84" s="20">
        <f t="shared" si="59"/>
        <v>15659.791999999999</v>
      </c>
      <c r="Q84" s="19">
        <f t="shared" si="44"/>
        <v>0</v>
      </c>
      <c r="R84" s="21">
        <f t="shared" si="45"/>
        <v>15659.791999999999</v>
      </c>
      <c r="S84" s="30">
        <v>1207.8399999999999</v>
      </c>
      <c r="T84" s="31">
        <f t="shared" si="69"/>
        <v>2116.44</v>
      </c>
      <c r="U84" s="14">
        <v>20</v>
      </c>
      <c r="V84" s="97">
        <f t="shared" si="74"/>
        <v>14.92</v>
      </c>
      <c r="W84" s="99">
        <f t="shared" si="56"/>
        <v>0</v>
      </c>
      <c r="X84" s="7">
        <v>14.92</v>
      </c>
      <c r="Y84" s="22">
        <f t="shared" si="46"/>
        <v>18020.9728</v>
      </c>
      <c r="Z84" s="23">
        <f t="shared" si="47"/>
        <v>0</v>
      </c>
      <c r="AA84" s="24">
        <f t="shared" si="48"/>
        <v>18020.9728</v>
      </c>
      <c r="AB84" s="112">
        <f t="shared" si="70"/>
        <v>3443</v>
      </c>
      <c r="AC84" s="116">
        <f t="shared" si="71"/>
        <v>2116.44</v>
      </c>
      <c r="AD84" s="5">
        <v>12.69</v>
      </c>
      <c r="AE84" s="21">
        <f t="shared" si="57"/>
        <v>26857.623599999999</v>
      </c>
      <c r="AF84" s="26">
        <f t="shared" si="49"/>
        <v>30300.623599999999</v>
      </c>
      <c r="AG84" s="30">
        <f t="shared" si="63"/>
        <v>3443</v>
      </c>
      <c r="AH84" s="17">
        <f t="shared" si="64"/>
        <v>2116.44</v>
      </c>
      <c r="AI84" s="7">
        <v>16.18</v>
      </c>
      <c r="AJ84" s="25">
        <f t="shared" si="61"/>
        <v>34243.999199999998</v>
      </c>
      <c r="AK84" s="27">
        <f t="shared" si="60"/>
        <v>37686.999199999998</v>
      </c>
      <c r="AL84" s="18">
        <f t="shared" si="50"/>
        <v>4131.5999999999995</v>
      </c>
      <c r="AM84" s="33">
        <f t="shared" si="51"/>
        <v>2539.7280000000001</v>
      </c>
      <c r="AN84" s="5">
        <v>20.85</v>
      </c>
      <c r="AO84" s="34">
        <f t="shared" si="52"/>
        <v>52953.328800000003</v>
      </c>
      <c r="AP84" s="28">
        <f t="shared" si="53"/>
        <v>57084.928800000002</v>
      </c>
      <c r="AQ84" s="35">
        <f t="shared" si="75"/>
        <v>4131.5999999999995</v>
      </c>
      <c r="AR84" s="36">
        <f t="shared" si="65"/>
        <v>2539.7280000000001</v>
      </c>
      <c r="AS84" s="99">
        <v>33.76</v>
      </c>
      <c r="AT84" s="37">
        <f t="shared" si="54"/>
        <v>85741.217279999997</v>
      </c>
      <c r="AU84" s="74">
        <f t="shared" si="55"/>
        <v>89872.817280000003</v>
      </c>
    </row>
    <row r="85" spans="1:47" ht="14.25" customHeight="1" x14ac:dyDescent="0.25">
      <c r="A85" s="83">
        <v>44743</v>
      </c>
      <c r="B85" s="86">
        <f t="shared" si="66"/>
        <v>34.549999999999955</v>
      </c>
      <c r="C85" s="87">
        <f t="shared" si="76"/>
        <v>42.310000000000173</v>
      </c>
      <c r="D85" s="82">
        <f t="shared" si="39"/>
        <v>14</v>
      </c>
      <c r="E85" s="38">
        <f t="shared" si="40"/>
        <v>90.110000000000127</v>
      </c>
      <c r="F85" s="101">
        <v>2479.38</v>
      </c>
      <c r="G85" s="101">
        <v>2500.29</v>
      </c>
      <c r="H85" s="121">
        <v>3457</v>
      </c>
      <c r="I85" s="121">
        <v>2206.5500000000002</v>
      </c>
      <c r="J85" s="103">
        <v>991.75</v>
      </c>
      <c r="K85" s="94">
        <f t="shared" si="67"/>
        <v>2206.5500000000002</v>
      </c>
      <c r="L85" s="5">
        <v>20</v>
      </c>
      <c r="M85" s="106">
        <f t="shared" si="73"/>
        <v>16.829999999999998</v>
      </c>
      <c r="N85" s="108">
        <f t="shared" si="58"/>
        <v>0</v>
      </c>
      <c r="O85" s="5">
        <v>16.829999999999998</v>
      </c>
      <c r="P85" s="20">
        <f t="shared" si="59"/>
        <v>16691.152499999997</v>
      </c>
      <c r="Q85" s="19">
        <f t="shared" si="44"/>
        <v>0</v>
      </c>
      <c r="R85" s="21">
        <f t="shared" si="45"/>
        <v>16691.152499999997</v>
      </c>
      <c r="S85" s="30">
        <v>1250.1500000000001</v>
      </c>
      <c r="T85" s="31">
        <f t="shared" si="69"/>
        <v>2206.5500000000002</v>
      </c>
      <c r="U85" s="14">
        <v>20</v>
      </c>
      <c r="V85" s="97">
        <f t="shared" si="74"/>
        <v>15.12</v>
      </c>
      <c r="W85" s="99">
        <f t="shared" si="56"/>
        <v>0</v>
      </c>
      <c r="X85" s="7">
        <v>15.12</v>
      </c>
      <c r="Y85" s="22">
        <f t="shared" si="46"/>
        <v>18902.268</v>
      </c>
      <c r="Z85" s="23">
        <f t="shared" si="47"/>
        <v>0</v>
      </c>
      <c r="AA85" s="24">
        <f t="shared" si="48"/>
        <v>18902.268</v>
      </c>
      <c r="AB85" s="112">
        <f t="shared" si="70"/>
        <v>3457</v>
      </c>
      <c r="AC85" s="116">
        <f t="shared" si="71"/>
        <v>2206.5500000000002</v>
      </c>
      <c r="AD85" s="5">
        <v>12.67</v>
      </c>
      <c r="AE85" s="21">
        <f t="shared" si="57"/>
        <v>27956.988500000003</v>
      </c>
      <c r="AF85" s="26">
        <f t="shared" si="49"/>
        <v>31413.988500000003</v>
      </c>
      <c r="AG85" s="30">
        <f t="shared" si="63"/>
        <v>3457</v>
      </c>
      <c r="AH85" s="17">
        <f t="shared" si="64"/>
        <v>2206.5500000000002</v>
      </c>
      <c r="AI85" s="7">
        <v>15.62</v>
      </c>
      <c r="AJ85" s="25">
        <f t="shared" si="61"/>
        <v>34466.311000000002</v>
      </c>
      <c r="AK85" s="27">
        <f t="shared" si="60"/>
        <v>37923.311000000002</v>
      </c>
      <c r="AL85" s="18">
        <f t="shared" si="50"/>
        <v>4148.3999999999996</v>
      </c>
      <c r="AM85" s="33">
        <f t="shared" si="51"/>
        <v>2647.86</v>
      </c>
      <c r="AN85" s="5">
        <v>19.96</v>
      </c>
      <c r="AO85" s="34">
        <f t="shared" si="52"/>
        <v>52851.285600000003</v>
      </c>
      <c r="AP85" s="28">
        <f t="shared" si="53"/>
        <v>56999.685600000004</v>
      </c>
      <c r="AQ85" s="35">
        <f t="shared" si="75"/>
        <v>4148.3999999999996</v>
      </c>
      <c r="AR85" s="36">
        <f t="shared" si="65"/>
        <v>2647.86</v>
      </c>
      <c r="AS85" s="99">
        <v>31.7</v>
      </c>
      <c r="AT85" s="37">
        <f t="shared" si="54"/>
        <v>83937.161999999997</v>
      </c>
      <c r="AU85" s="74">
        <f t="shared" si="55"/>
        <v>88085.561999999991</v>
      </c>
    </row>
    <row r="86" spans="1:47" x14ac:dyDescent="0.25">
      <c r="A86" s="83">
        <v>44774</v>
      </c>
      <c r="B86" s="86">
        <f t="shared" si="66"/>
        <v>60.849999999999909</v>
      </c>
      <c r="C86" s="87">
        <f t="shared" si="76"/>
        <v>77.119999999999891</v>
      </c>
      <c r="D86" s="82">
        <f t="shared" si="39"/>
        <v>23</v>
      </c>
      <c r="E86" s="38">
        <f t="shared" si="40"/>
        <v>154.75</v>
      </c>
      <c r="F86" s="101">
        <v>2631.51</v>
      </c>
      <c r="G86" s="101">
        <v>2654.53</v>
      </c>
      <c r="H86" s="121">
        <v>3480</v>
      </c>
      <c r="I86" s="121">
        <v>2361.3000000000002</v>
      </c>
      <c r="J86" s="103">
        <v>1052.5999999999999</v>
      </c>
      <c r="K86" s="94">
        <f t="shared" si="67"/>
        <v>2361.3000000000002</v>
      </c>
      <c r="L86" s="5">
        <v>20</v>
      </c>
      <c r="M86" s="106">
        <f t="shared" si="73"/>
        <v>15.96</v>
      </c>
      <c r="N86" s="108">
        <f t="shared" si="58"/>
        <v>0</v>
      </c>
      <c r="O86" s="5">
        <v>15.96</v>
      </c>
      <c r="P86" s="20">
        <f t="shared" si="59"/>
        <v>16799.495999999999</v>
      </c>
      <c r="Q86" s="19">
        <f t="shared" si="44"/>
        <v>0</v>
      </c>
      <c r="R86" s="21">
        <f t="shared" si="45"/>
        <v>16799.495999999999</v>
      </c>
      <c r="S86" s="30">
        <v>1327.27</v>
      </c>
      <c r="T86" s="31">
        <f t="shared" si="69"/>
        <v>2361.3000000000002</v>
      </c>
      <c r="U86" s="14">
        <v>20</v>
      </c>
      <c r="V86" s="97">
        <f t="shared" si="74"/>
        <v>14.55</v>
      </c>
      <c r="W86" s="99">
        <f t="shared" si="56"/>
        <v>0</v>
      </c>
      <c r="X86" s="7">
        <v>14.55</v>
      </c>
      <c r="Y86" s="22">
        <f t="shared" si="46"/>
        <v>19311.7785</v>
      </c>
      <c r="Z86" s="23">
        <f t="shared" si="47"/>
        <v>0</v>
      </c>
      <c r="AA86" s="24">
        <f t="shared" si="48"/>
        <v>19311.7785</v>
      </c>
      <c r="AB86" s="112">
        <f t="shared" si="70"/>
        <v>3480</v>
      </c>
      <c r="AC86" s="116">
        <f t="shared" si="71"/>
        <v>2361.3000000000002</v>
      </c>
      <c r="AD86" s="5">
        <v>12.32</v>
      </c>
      <c r="AE86" s="21">
        <f t="shared" si="57"/>
        <v>29091.216000000004</v>
      </c>
      <c r="AF86" s="26">
        <f t="shared" si="49"/>
        <v>32571.216000000004</v>
      </c>
      <c r="AG86" s="30">
        <f t="shared" si="63"/>
        <v>3480</v>
      </c>
      <c r="AH86" s="17">
        <f t="shared" si="64"/>
        <v>2361.3000000000002</v>
      </c>
      <c r="AI86" s="7">
        <v>15.25</v>
      </c>
      <c r="AJ86" s="25">
        <f t="shared" si="61"/>
        <v>36009.825000000004</v>
      </c>
      <c r="AK86" s="27">
        <f t="shared" si="60"/>
        <v>39489.825000000004</v>
      </c>
      <c r="AL86" s="18">
        <f t="shared" si="50"/>
        <v>4176</v>
      </c>
      <c r="AM86" s="33">
        <f t="shared" si="51"/>
        <v>2833.56</v>
      </c>
      <c r="AN86" s="5">
        <v>19.28</v>
      </c>
      <c r="AO86" s="34">
        <f t="shared" si="52"/>
        <v>54631.036800000002</v>
      </c>
      <c r="AP86" s="28">
        <f t="shared" si="53"/>
        <v>58807.036800000002</v>
      </c>
      <c r="AQ86" s="35">
        <f t="shared" si="75"/>
        <v>4176</v>
      </c>
      <c r="AR86" s="36">
        <f t="shared" si="65"/>
        <v>2833.56</v>
      </c>
      <c r="AS86" s="99">
        <v>30.55</v>
      </c>
      <c r="AT86" s="37">
        <f t="shared" si="54"/>
        <v>86565.258000000002</v>
      </c>
      <c r="AU86" s="74">
        <f t="shared" si="55"/>
        <v>90741.258000000002</v>
      </c>
    </row>
    <row r="87" spans="1:47" ht="14.25" customHeight="1" x14ac:dyDescent="0.25">
      <c r="A87" s="83">
        <v>44805</v>
      </c>
      <c r="B87" s="86">
        <f t="shared" si="66"/>
        <v>-7.6399999999998727</v>
      </c>
      <c r="C87" s="87">
        <f t="shared" si="76"/>
        <v>-10.269999999999982</v>
      </c>
      <c r="D87" s="82">
        <f t="shared" si="39"/>
        <v>31</v>
      </c>
      <c r="E87" s="38">
        <f t="shared" si="40"/>
        <v>-29.300000000000182</v>
      </c>
      <c r="F87" s="101">
        <v>2612.41</v>
      </c>
      <c r="G87" s="101">
        <v>2634</v>
      </c>
      <c r="H87" s="121">
        <v>3511</v>
      </c>
      <c r="I87" s="121">
        <v>2332</v>
      </c>
      <c r="J87" s="103">
        <v>1044.96</v>
      </c>
      <c r="K87" s="94">
        <f t="shared" si="67"/>
        <v>2332</v>
      </c>
      <c r="L87" s="5">
        <v>20</v>
      </c>
      <c r="M87" s="106">
        <f t="shared" si="73"/>
        <v>17.02</v>
      </c>
      <c r="N87" s="108">
        <f t="shared" si="58"/>
        <v>0</v>
      </c>
      <c r="O87" s="5">
        <v>17.02</v>
      </c>
      <c r="P87" s="20">
        <f t="shared" si="59"/>
        <v>17785.2192</v>
      </c>
      <c r="Q87" s="19">
        <f t="shared" si="44"/>
        <v>0</v>
      </c>
      <c r="R87" s="21">
        <f>+Q87+P87</f>
        <v>17785.2192</v>
      </c>
      <c r="S87" s="30">
        <v>1317</v>
      </c>
      <c r="T87" s="31">
        <f t="shared" si="69"/>
        <v>2332</v>
      </c>
      <c r="U87" s="14">
        <v>20</v>
      </c>
      <c r="V87" s="97">
        <f t="shared" si="74"/>
        <v>15.45</v>
      </c>
      <c r="W87" s="99">
        <f t="shared" si="56"/>
        <v>0</v>
      </c>
      <c r="X87" s="7">
        <v>15.45</v>
      </c>
      <c r="Y87" s="22">
        <f t="shared" si="46"/>
        <v>20347.649999999998</v>
      </c>
      <c r="Z87" s="23">
        <f t="shared" si="47"/>
        <v>0</v>
      </c>
      <c r="AA87" s="24">
        <f t="shared" si="48"/>
        <v>20347.649999999998</v>
      </c>
      <c r="AB87" s="112">
        <f t="shared" si="70"/>
        <v>3511</v>
      </c>
      <c r="AC87" s="116">
        <f t="shared" si="71"/>
        <v>2332</v>
      </c>
      <c r="AD87" s="5">
        <v>13.13</v>
      </c>
      <c r="AE87" s="21">
        <f t="shared" si="57"/>
        <v>30619.160000000003</v>
      </c>
      <c r="AF87" s="26">
        <f t="shared" si="49"/>
        <v>34130.160000000003</v>
      </c>
      <c r="AG87" s="30">
        <f t="shared" ref="AG87:AG109" si="77">AB87</f>
        <v>3511</v>
      </c>
      <c r="AH87" s="17">
        <f t="shared" si="64"/>
        <v>2332</v>
      </c>
      <c r="AI87" s="7">
        <v>16.559999999999999</v>
      </c>
      <c r="AJ87" s="25">
        <f>+AI87*AH87</f>
        <v>38617.919999999998</v>
      </c>
      <c r="AK87" s="27">
        <f>+AJ87+AG87</f>
        <v>42128.92</v>
      </c>
      <c r="AL87" s="18">
        <f t="shared" si="50"/>
        <v>4213.2</v>
      </c>
      <c r="AM87" s="33">
        <f t="shared" si="51"/>
        <v>2798.4</v>
      </c>
      <c r="AN87" s="5">
        <v>21.08</v>
      </c>
      <c r="AO87" s="34">
        <f t="shared" si="52"/>
        <v>58990.271999999997</v>
      </c>
      <c r="AP87" s="28">
        <f t="shared" si="53"/>
        <v>63203.471999999994</v>
      </c>
      <c r="AQ87" s="35">
        <f t="shared" si="75"/>
        <v>4213.2</v>
      </c>
      <c r="AR87" s="36">
        <f t="shared" si="65"/>
        <v>2798.4</v>
      </c>
      <c r="AS87" s="99">
        <v>33.979999999999997</v>
      </c>
      <c r="AT87" s="37">
        <f t="shared" si="54"/>
        <v>95089.631999999998</v>
      </c>
      <c r="AU87" s="74">
        <f t="shared" si="55"/>
        <v>99302.831999999995</v>
      </c>
    </row>
    <row r="88" spans="1:47" x14ac:dyDescent="0.25">
      <c r="A88" s="83">
        <v>44835</v>
      </c>
      <c r="B88" s="86">
        <f t="shared" si="66"/>
        <v>28.5</v>
      </c>
      <c r="C88" s="87">
        <f t="shared" si="76"/>
        <v>34.819999999999936</v>
      </c>
      <c r="D88" s="82">
        <f t="shared" si="39"/>
        <v>28</v>
      </c>
      <c r="E88" s="38">
        <f t="shared" si="40"/>
        <v>76.199999999999818</v>
      </c>
      <c r="F88" s="101">
        <v>2683.65</v>
      </c>
      <c r="G88" s="101">
        <v>2703.63</v>
      </c>
      <c r="H88" s="121">
        <v>3539</v>
      </c>
      <c r="I88" s="121">
        <v>2408.1999999999998</v>
      </c>
      <c r="J88" s="103">
        <v>1073.46</v>
      </c>
      <c r="K88" s="94">
        <f>+I88</f>
        <v>2408.1999999999998</v>
      </c>
      <c r="L88" s="5">
        <v>20</v>
      </c>
      <c r="M88" s="106">
        <f>+O88-N88</f>
        <v>16.559999999999999</v>
      </c>
      <c r="N88" s="108">
        <f t="shared" si="58"/>
        <v>0</v>
      </c>
      <c r="O88" s="5">
        <v>16.559999999999999</v>
      </c>
      <c r="P88" s="20">
        <f t="shared" si="59"/>
        <v>17776.497599999999</v>
      </c>
      <c r="Q88" s="19">
        <f t="shared" si="44"/>
        <v>0</v>
      </c>
      <c r="R88" s="21">
        <f>+Q88+P88</f>
        <v>17776.497599999999</v>
      </c>
      <c r="S88" s="30">
        <v>1351.82</v>
      </c>
      <c r="T88" s="31">
        <f t="shared" si="69"/>
        <v>2408.1999999999998</v>
      </c>
      <c r="U88" s="14">
        <v>20</v>
      </c>
      <c r="V88" s="97">
        <f t="shared" si="74"/>
        <v>15.09</v>
      </c>
      <c r="W88" s="99">
        <f t="shared" si="56"/>
        <v>0</v>
      </c>
      <c r="X88" s="7">
        <v>15.09</v>
      </c>
      <c r="Y88" s="22">
        <f t="shared" si="46"/>
        <v>20398.963799999998</v>
      </c>
      <c r="Z88" s="23">
        <f t="shared" si="47"/>
        <v>0</v>
      </c>
      <c r="AA88" s="24">
        <f t="shared" si="48"/>
        <v>20398.963799999998</v>
      </c>
      <c r="AB88" s="112">
        <f t="shared" si="70"/>
        <v>3539</v>
      </c>
      <c r="AC88" s="116">
        <f t="shared" si="71"/>
        <v>2408.1999999999998</v>
      </c>
      <c r="AD88" s="5">
        <v>12.82</v>
      </c>
      <c r="AE88" s="21">
        <f t="shared" si="57"/>
        <v>30873.124</v>
      </c>
      <c r="AF88" s="26">
        <f t="shared" si="49"/>
        <v>34412.123999999996</v>
      </c>
      <c r="AG88" s="30">
        <f t="shared" si="77"/>
        <v>3539</v>
      </c>
      <c r="AH88" s="17">
        <f t="shared" si="64"/>
        <v>2408.1999999999998</v>
      </c>
      <c r="AI88" s="7">
        <v>16.309999999999999</v>
      </c>
      <c r="AJ88" s="25">
        <f t="shared" si="61"/>
        <v>39277.741999999991</v>
      </c>
      <c r="AK88" s="27">
        <f>+AJ88+AG88</f>
        <v>42816.741999999991</v>
      </c>
      <c r="AL88" s="18">
        <f t="shared" si="50"/>
        <v>4246.8</v>
      </c>
      <c r="AM88" s="33">
        <f t="shared" si="51"/>
        <v>2889.8399999999997</v>
      </c>
      <c r="AN88" s="5">
        <v>20.72</v>
      </c>
      <c r="AO88" s="34">
        <f t="shared" si="52"/>
        <v>59877.484799999991</v>
      </c>
      <c r="AP88" s="28">
        <f t="shared" si="53"/>
        <v>64124.284799999994</v>
      </c>
      <c r="AQ88" s="35">
        <f t="shared" si="75"/>
        <v>4246.8</v>
      </c>
      <c r="AR88" s="36">
        <f t="shared" si="65"/>
        <v>2889.8399999999997</v>
      </c>
      <c r="AS88" s="99">
        <v>33.99</v>
      </c>
      <c r="AT88" s="37">
        <f t="shared" si="54"/>
        <v>98225.661599999992</v>
      </c>
      <c r="AU88" s="74">
        <f t="shared" si="55"/>
        <v>102472.4616</v>
      </c>
    </row>
    <row r="89" spans="1:47" x14ac:dyDescent="0.25">
      <c r="A89" s="83">
        <v>44866</v>
      </c>
      <c r="B89" s="86">
        <f t="shared" si="66"/>
        <v>65.889999999999873</v>
      </c>
      <c r="C89" s="87">
        <f t="shared" si="76"/>
        <v>82.330000000000155</v>
      </c>
      <c r="D89" s="82">
        <f t="shared" si="39"/>
        <v>21</v>
      </c>
      <c r="E89" s="38">
        <f t="shared" si="40"/>
        <v>159.41000000000031</v>
      </c>
      <c r="F89" s="101">
        <v>2848.37</v>
      </c>
      <c r="G89" s="101">
        <v>2868.29</v>
      </c>
      <c r="H89" s="121">
        <v>3560</v>
      </c>
      <c r="I89" s="121">
        <v>2567.61</v>
      </c>
      <c r="J89" s="103">
        <v>1139.3499999999999</v>
      </c>
      <c r="K89" s="94">
        <f t="shared" ref="K89:K99" si="78">+I89</f>
        <v>2567.61</v>
      </c>
      <c r="L89" s="5">
        <v>20</v>
      </c>
      <c r="M89" s="106">
        <f t="shared" ref="M89:M109" si="79">+O89-N89</f>
        <v>16.809999999999999</v>
      </c>
      <c r="N89" s="108">
        <f t="shared" si="58"/>
        <v>0</v>
      </c>
      <c r="O89" s="5">
        <v>16.809999999999999</v>
      </c>
      <c r="P89" s="20">
        <f t="shared" ref="P89" si="80">+M89*J89</f>
        <v>19152.473499999996</v>
      </c>
      <c r="Q89" s="19">
        <f t="shared" ref="Q89" si="81">+N89*K89</f>
        <v>0</v>
      </c>
      <c r="R89" s="21">
        <f t="shared" ref="R89" si="82">+Q89+P89</f>
        <v>19152.473499999996</v>
      </c>
      <c r="S89" s="30">
        <v>1434.15</v>
      </c>
      <c r="T89" s="31">
        <f t="shared" ref="T89" si="83">+I89</f>
        <v>2567.61</v>
      </c>
      <c r="U89" s="14">
        <v>20</v>
      </c>
      <c r="V89" s="97">
        <f t="shared" si="74"/>
        <v>15.25</v>
      </c>
      <c r="W89" s="99">
        <f t="shared" si="56"/>
        <v>0</v>
      </c>
      <c r="X89" s="7">
        <v>15.25</v>
      </c>
      <c r="Y89" s="22">
        <f t="shared" ref="Y89" si="84">+V89*S89</f>
        <v>21870.787500000002</v>
      </c>
      <c r="Z89" s="23">
        <f t="shared" ref="Z89" si="85">+W89*T89</f>
        <v>0</v>
      </c>
      <c r="AA89" s="24">
        <f t="shared" ref="AA89" si="86">+Z89+Y89</f>
        <v>21870.787500000002</v>
      </c>
      <c r="AB89" s="112">
        <f t="shared" ref="AB89" si="87">+H89</f>
        <v>3560</v>
      </c>
      <c r="AC89" s="116">
        <f t="shared" ref="AC89" si="88">+I89</f>
        <v>2567.61</v>
      </c>
      <c r="AD89" s="5">
        <v>12.93</v>
      </c>
      <c r="AE89" s="21">
        <f t="shared" ref="AE89:AE109" si="89">+AD89*AC89</f>
        <v>33199.1973</v>
      </c>
      <c r="AF89" s="26">
        <f t="shared" ref="AF89:AF109" si="90">+AE89+AB89</f>
        <v>36759.1973</v>
      </c>
      <c r="AG89" s="30">
        <f t="shared" si="77"/>
        <v>3560</v>
      </c>
      <c r="AH89" s="17">
        <f t="shared" ref="AH89" si="91">+I89</f>
        <v>2567.61</v>
      </c>
      <c r="AI89" s="7">
        <v>16.29</v>
      </c>
      <c r="AJ89" s="25">
        <f t="shared" si="61"/>
        <v>41826.366900000001</v>
      </c>
      <c r="AK89" s="27">
        <f t="shared" ref="AK89:AK108" si="92">+AJ89+AG89</f>
        <v>45386.366900000001</v>
      </c>
      <c r="AL89" s="18">
        <f t="shared" ref="AL89" si="93">+H89*1.2</f>
        <v>4272</v>
      </c>
      <c r="AM89" s="33">
        <f t="shared" ref="AM89" si="94">+I89*1.2</f>
        <v>3081.1320000000001</v>
      </c>
      <c r="AN89" s="5">
        <v>20.71</v>
      </c>
      <c r="AO89" s="34">
        <f t="shared" ref="AO89" si="95">+AN89*AM89</f>
        <v>63810.243720000006</v>
      </c>
      <c r="AP89" s="28">
        <f t="shared" si="53"/>
        <v>68082.243719999999</v>
      </c>
      <c r="AQ89" s="35">
        <f t="shared" si="75"/>
        <v>4272</v>
      </c>
      <c r="AR89" s="36">
        <f t="shared" ref="AR89" si="96">+I89*1.2</f>
        <v>3081.1320000000001</v>
      </c>
      <c r="AS89" s="99">
        <v>34.11</v>
      </c>
      <c r="AT89" s="37">
        <f t="shared" ref="AT89:AT109" si="97">+AS89*AR89</f>
        <v>105097.41252</v>
      </c>
      <c r="AU89" s="74">
        <f t="shared" ref="AU89:AU109" si="98">+AT89+AQ89</f>
        <v>109369.41252</v>
      </c>
    </row>
    <row r="90" spans="1:47" x14ac:dyDescent="0.25">
      <c r="A90" s="83">
        <v>44896</v>
      </c>
      <c r="B90" s="86">
        <f t="shared" si="66"/>
        <v>-7.8599999999999</v>
      </c>
      <c r="C90" s="87">
        <f t="shared" si="76"/>
        <v>-9.5300000000002001</v>
      </c>
      <c r="D90" s="82">
        <f t="shared" si="39"/>
        <v>23</v>
      </c>
      <c r="E90" s="38">
        <f t="shared" si="40"/>
        <v>-19.460000000000036</v>
      </c>
      <c r="F90" s="101">
        <v>2828.73</v>
      </c>
      <c r="G90" s="101">
        <v>2849.24</v>
      </c>
      <c r="H90" s="121">
        <v>3583</v>
      </c>
      <c r="I90" s="121">
        <v>2548.15</v>
      </c>
      <c r="J90" s="103">
        <v>1131.49</v>
      </c>
      <c r="K90" s="94">
        <f t="shared" si="78"/>
        <v>2548.15</v>
      </c>
      <c r="L90" s="5">
        <v>20</v>
      </c>
      <c r="M90" s="106">
        <f t="shared" si="79"/>
        <v>15.78</v>
      </c>
      <c r="N90" s="108">
        <f t="shared" si="58"/>
        <v>0</v>
      </c>
      <c r="O90" s="5">
        <v>15.78</v>
      </c>
      <c r="P90" s="20">
        <f>+M90*J90</f>
        <v>17854.912199999999</v>
      </c>
      <c r="Q90" s="19">
        <f t="shared" ref="Q90:Q109" si="99">+N90*K90</f>
        <v>0</v>
      </c>
      <c r="R90" s="21">
        <f t="shared" ref="R90:R109" si="100">+Q90+P90</f>
        <v>17854.912199999999</v>
      </c>
      <c r="S90" s="30">
        <v>1424.62</v>
      </c>
      <c r="T90" s="31">
        <f t="shared" ref="T90:T118" si="101">+I90</f>
        <v>2548.15</v>
      </c>
      <c r="U90" s="14">
        <v>20</v>
      </c>
      <c r="V90" s="97">
        <f t="shared" si="74"/>
        <v>14.18</v>
      </c>
      <c r="W90" s="99">
        <f t="shared" si="56"/>
        <v>0</v>
      </c>
      <c r="X90" s="7">
        <v>14.18</v>
      </c>
      <c r="Y90" s="22">
        <f t="shared" ref="Y90:Y91" si="102">+V90*S90</f>
        <v>20201.111599999997</v>
      </c>
      <c r="Z90" s="23">
        <f t="shared" ref="Z90:Z91" si="103">+W90*T90</f>
        <v>0</v>
      </c>
      <c r="AA90" s="24">
        <f t="shared" ref="AA90:AA91" si="104">+Z90+Y90</f>
        <v>20201.111599999997</v>
      </c>
      <c r="AB90" s="112">
        <f t="shared" ref="AB90:AB109" si="105">+H90</f>
        <v>3583</v>
      </c>
      <c r="AC90" s="116">
        <f t="shared" ref="AC90:AC109" si="106">+I90</f>
        <v>2548.15</v>
      </c>
      <c r="AD90" s="5">
        <v>12.21</v>
      </c>
      <c r="AE90" s="21">
        <f t="shared" si="89"/>
        <v>31112.911500000002</v>
      </c>
      <c r="AF90" s="26">
        <f t="shared" si="90"/>
        <v>34695.911500000002</v>
      </c>
      <c r="AG90" s="30">
        <f t="shared" si="77"/>
        <v>3583</v>
      </c>
      <c r="AH90" s="17">
        <f t="shared" ref="AH90:AH108" si="107">+I90</f>
        <v>2548.15</v>
      </c>
      <c r="AI90" s="7">
        <v>15.42</v>
      </c>
      <c r="AJ90" s="25">
        <f t="shared" si="61"/>
        <v>39292.472999999998</v>
      </c>
      <c r="AK90" s="27">
        <f t="shared" si="92"/>
        <v>42875.472999999998</v>
      </c>
      <c r="AL90" s="18">
        <f t="shared" ref="AL90:AL107" si="108">+H90*1.2</f>
        <v>4299.5999999999995</v>
      </c>
      <c r="AM90" s="33">
        <f t="shared" ref="AM90:AM109" si="109">+I90*1.2</f>
        <v>3057.78</v>
      </c>
      <c r="AN90" s="5">
        <v>20.059999999999999</v>
      </c>
      <c r="AO90" s="34">
        <f>+AN90*AM90</f>
        <v>61339.066800000001</v>
      </c>
      <c r="AP90" s="28">
        <f>+AO90+AL90</f>
        <v>65638.666800000006</v>
      </c>
      <c r="AQ90" s="35">
        <f t="shared" si="75"/>
        <v>4299.5999999999995</v>
      </c>
      <c r="AR90" s="36">
        <f t="shared" ref="AR90:AR109" si="110">+I90*1.2</f>
        <v>3057.78</v>
      </c>
      <c r="AS90" s="99">
        <v>33.07</v>
      </c>
      <c r="AT90" s="37">
        <f t="shared" si="97"/>
        <v>101120.78460000001</v>
      </c>
      <c r="AU90" s="74">
        <f t="shared" si="98"/>
        <v>105420.38460000002</v>
      </c>
    </row>
    <row r="91" spans="1:47" x14ac:dyDescent="0.25">
      <c r="A91" s="83">
        <v>44927</v>
      </c>
      <c r="B91" s="86">
        <f t="shared" si="66"/>
        <v>11.339999999999918</v>
      </c>
      <c r="C91" s="87">
        <f t="shared" si="76"/>
        <v>16.260000000000218</v>
      </c>
      <c r="D91" s="82">
        <f t="shared" si="39"/>
        <v>41</v>
      </c>
      <c r="E91" s="38">
        <f t="shared" si="40"/>
        <v>14.289999999999964</v>
      </c>
      <c r="F91" s="101">
        <v>2857.07</v>
      </c>
      <c r="G91" s="101">
        <v>2881.74</v>
      </c>
      <c r="H91" s="121">
        <v>3624</v>
      </c>
      <c r="I91" s="121">
        <v>2562.44</v>
      </c>
      <c r="J91" s="103">
        <v>1142.83</v>
      </c>
      <c r="K91" s="94">
        <f t="shared" si="78"/>
        <v>2562.44</v>
      </c>
      <c r="L91" s="5">
        <v>20</v>
      </c>
      <c r="M91" s="106">
        <f t="shared" si="79"/>
        <v>0</v>
      </c>
      <c r="N91" s="108">
        <f t="shared" si="58"/>
        <v>0</v>
      </c>
      <c r="O91" s="5"/>
      <c r="P91" s="20">
        <f>+M91*J91</f>
        <v>0</v>
      </c>
      <c r="Q91" s="19">
        <f t="shared" si="99"/>
        <v>0</v>
      </c>
      <c r="R91" s="21">
        <f>+Q91+P91</f>
        <v>0</v>
      </c>
      <c r="S91" s="30">
        <v>1440.88</v>
      </c>
      <c r="T91" s="31">
        <f t="shared" si="101"/>
        <v>2562.44</v>
      </c>
      <c r="U91" s="14">
        <v>20</v>
      </c>
      <c r="V91" s="97">
        <f t="shared" si="74"/>
        <v>0</v>
      </c>
      <c r="W91" s="99">
        <f t="shared" si="56"/>
        <v>0</v>
      </c>
      <c r="X91" s="7"/>
      <c r="Y91" s="22">
        <f t="shared" si="102"/>
        <v>0</v>
      </c>
      <c r="Z91" s="23">
        <f t="shared" si="103"/>
        <v>0</v>
      </c>
      <c r="AA91" s="24">
        <f t="shared" si="104"/>
        <v>0</v>
      </c>
      <c r="AB91" s="112">
        <f t="shared" si="105"/>
        <v>3624</v>
      </c>
      <c r="AC91" s="116">
        <f t="shared" si="106"/>
        <v>2562.44</v>
      </c>
      <c r="AD91" s="5">
        <v>12.03</v>
      </c>
      <c r="AE91" s="21">
        <f t="shared" si="89"/>
        <v>30826.153200000001</v>
      </c>
      <c r="AF91" s="26">
        <f>+AE91+AB91</f>
        <v>34450.153200000001</v>
      </c>
      <c r="AG91" s="30">
        <f t="shared" si="77"/>
        <v>3624</v>
      </c>
      <c r="AH91" s="17">
        <f t="shared" si="107"/>
        <v>2562.44</v>
      </c>
      <c r="AI91" s="7"/>
      <c r="AJ91" s="25">
        <f>+AI91*AH91</f>
        <v>0</v>
      </c>
      <c r="AK91" s="27">
        <f t="shared" si="92"/>
        <v>3624</v>
      </c>
      <c r="AL91" s="18">
        <f t="shared" si="108"/>
        <v>4348.8</v>
      </c>
      <c r="AM91" s="33">
        <f t="shared" si="109"/>
        <v>3074.9279999999999</v>
      </c>
      <c r="AN91" s="5"/>
      <c r="AO91" s="34">
        <f>+AN91*AM91</f>
        <v>0</v>
      </c>
      <c r="AP91" s="28">
        <f t="shared" si="53"/>
        <v>4348.8</v>
      </c>
      <c r="AQ91" s="35">
        <f t="shared" si="75"/>
        <v>4348.8</v>
      </c>
      <c r="AR91" s="36">
        <f t="shared" si="110"/>
        <v>3074.9279999999999</v>
      </c>
      <c r="AS91" s="99"/>
      <c r="AT91" s="37">
        <f>+AS91*AR91</f>
        <v>0</v>
      </c>
      <c r="AU91" s="74">
        <f t="shared" si="98"/>
        <v>4348.8</v>
      </c>
    </row>
    <row r="92" spans="1:47" x14ac:dyDescent="0.25">
      <c r="A92" s="83">
        <v>44958</v>
      </c>
      <c r="B92" s="86">
        <f t="shared" si="66"/>
        <v>74.670000000000073</v>
      </c>
      <c r="C92" s="87">
        <f t="shared" si="76"/>
        <v>95.959999999999809</v>
      </c>
      <c r="D92" s="82">
        <f t="shared" si="39"/>
        <v>60</v>
      </c>
      <c r="E92" s="38">
        <f t="shared" si="40"/>
        <v>179.34000000000015</v>
      </c>
      <c r="F92" s="101">
        <v>3043.75</v>
      </c>
      <c r="G92" s="101">
        <v>3073.67</v>
      </c>
      <c r="H92" s="121">
        <v>3684</v>
      </c>
      <c r="I92" s="121">
        <v>2741.78</v>
      </c>
      <c r="J92" s="103">
        <v>1217.5</v>
      </c>
      <c r="K92" s="94">
        <f t="shared" si="78"/>
        <v>2741.78</v>
      </c>
      <c r="L92" s="5">
        <v>20</v>
      </c>
      <c r="M92" s="106">
        <f t="shared" si="79"/>
        <v>0</v>
      </c>
      <c r="N92" s="108">
        <f t="shared" si="58"/>
        <v>0</v>
      </c>
      <c r="O92" s="5"/>
      <c r="P92" s="20">
        <f t="shared" ref="P92:P109" si="111">+M92*J92</f>
        <v>0</v>
      </c>
      <c r="Q92" s="19">
        <f t="shared" si="99"/>
        <v>0</v>
      </c>
      <c r="R92" s="21">
        <f t="shared" si="100"/>
        <v>0</v>
      </c>
      <c r="S92" s="30">
        <v>1536.84</v>
      </c>
      <c r="T92" s="31">
        <f t="shared" si="101"/>
        <v>2741.78</v>
      </c>
      <c r="U92" s="14">
        <v>20</v>
      </c>
      <c r="V92" s="97">
        <f t="shared" si="74"/>
        <v>0</v>
      </c>
      <c r="W92" s="99">
        <f t="shared" si="56"/>
        <v>0</v>
      </c>
      <c r="X92" s="7"/>
      <c r="Y92" s="22">
        <f t="shared" ref="Y92:Y109" si="112">+V92*S92</f>
        <v>0</v>
      </c>
      <c r="Z92" s="23">
        <f t="shared" ref="Z92:Z109" si="113">+W92*T92</f>
        <v>0</v>
      </c>
      <c r="AA92" s="24">
        <f t="shared" ref="AA92:AA109" si="114">+Z92+Y92</f>
        <v>0</v>
      </c>
      <c r="AB92" s="112">
        <f t="shared" si="105"/>
        <v>3684</v>
      </c>
      <c r="AC92" s="116">
        <f t="shared" si="106"/>
        <v>2741.78</v>
      </c>
      <c r="AD92" s="5">
        <v>12</v>
      </c>
      <c r="AE92" s="21">
        <f t="shared" si="89"/>
        <v>32901.360000000001</v>
      </c>
      <c r="AF92" s="26">
        <f t="shared" si="90"/>
        <v>36585.360000000001</v>
      </c>
      <c r="AG92" s="30">
        <f t="shared" si="77"/>
        <v>3684</v>
      </c>
      <c r="AH92" s="17">
        <f t="shared" si="107"/>
        <v>2741.78</v>
      </c>
      <c r="AI92" s="7"/>
      <c r="AJ92" s="25">
        <f t="shared" si="61"/>
        <v>0</v>
      </c>
      <c r="AK92" s="27">
        <f t="shared" si="92"/>
        <v>3684</v>
      </c>
      <c r="AL92" s="18">
        <f t="shared" si="108"/>
        <v>4420.8</v>
      </c>
      <c r="AM92" s="33">
        <f t="shared" si="109"/>
        <v>3290.136</v>
      </c>
      <c r="AN92" s="5"/>
      <c r="AO92" s="34">
        <f t="shared" ref="AO92:AO109" si="115">+AN92*AM92</f>
        <v>0</v>
      </c>
      <c r="AP92" s="28">
        <f t="shared" si="53"/>
        <v>4420.8</v>
      </c>
      <c r="AQ92" s="35">
        <f t="shared" si="75"/>
        <v>4420.8</v>
      </c>
      <c r="AR92" s="36">
        <f t="shared" si="110"/>
        <v>3290.136</v>
      </c>
      <c r="AS92" s="99"/>
      <c r="AT92" s="37">
        <f t="shared" si="97"/>
        <v>0</v>
      </c>
      <c r="AU92" s="74">
        <f t="shared" si="98"/>
        <v>4420.8</v>
      </c>
    </row>
    <row r="93" spans="1:47" x14ac:dyDescent="0.25">
      <c r="A93" s="83">
        <v>44986</v>
      </c>
      <c r="B93" s="86">
        <f t="shared" si="66"/>
        <v>-68.8599999999999</v>
      </c>
      <c r="C93" s="87">
        <f t="shared" si="76"/>
        <v>-89.75</v>
      </c>
      <c r="D93" s="82">
        <f t="shared" si="39"/>
        <v>56</v>
      </c>
      <c r="E93" s="38">
        <f t="shared" si="40"/>
        <v>-174.25</v>
      </c>
      <c r="F93" s="101">
        <v>2871.6</v>
      </c>
      <c r="G93" s="101">
        <v>2894.17</v>
      </c>
      <c r="H93" s="121">
        <v>3740</v>
      </c>
      <c r="I93" s="121">
        <v>2567.5300000000002</v>
      </c>
      <c r="J93" s="103">
        <v>1148.6400000000001</v>
      </c>
      <c r="K93" s="94">
        <f t="shared" si="78"/>
        <v>2567.5300000000002</v>
      </c>
      <c r="L93" s="5">
        <v>20</v>
      </c>
      <c r="M93" s="106">
        <f t="shared" si="79"/>
        <v>0</v>
      </c>
      <c r="N93" s="108">
        <f t="shared" si="58"/>
        <v>0</v>
      </c>
      <c r="O93" s="5"/>
      <c r="P93" s="20">
        <f t="shared" si="111"/>
        <v>0</v>
      </c>
      <c r="Q93" s="19">
        <f t="shared" si="99"/>
        <v>0</v>
      </c>
      <c r="R93" s="21">
        <f t="shared" si="100"/>
        <v>0</v>
      </c>
      <c r="S93" s="30">
        <v>1447.09</v>
      </c>
      <c r="T93" s="31">
        <f t="shared" si="101"/>
        <v>2567.5300000000002</v>
      </c>
      <c r="U93" s="14">
        <v>20</v>
      </c>
      <c r="V93" s="97">
        <f t="shared" si="74"/>
        <v>0</v>
      </c>
      <c r="W93" s="99">
        <f t="shared" si="56"/>
        <v>0</v>
      </c>
      <c r="X93" s="7"/>
      <c r="Y93" s="22">
        <f t="shared" si="112"/>
        <v>0</v>
      </c>
      <c r="Z93" s="23">
        <f t="shared" si="113"/>
        <v>0</v>
      </c>
      <c r="AA93" s="24">
        <f t="shared" si="114"/>
        <v>0</v>
      </c>
      <c r="AB93" s="112">
        <f t="shared" si="105"/>
        <v>3740</v>
      </c>
      <c r="AC93" s="116">
        <f t="shared" si="106"/>
        <v>2567.5300000000002</v>
      </c>
      <c r="AD93" s="5">
        <v>11.74</v>
      </c>
      <c r="AE93" s="21">
        <f t="shared" si="89"/>
        <v>30142.802200000002</v>
      </c>
      <c r="AF93" s="26">
        <f t="shared" si="90"/>
        <v>33882.802200000006</v>
      </c>
      <c r="AG93" s="30">
        <f t="shared" si="77"/>
        <v>3740</v>
      </c>
      <c r="AH93" s="17">
        <f t="shared" si="107"/>
        <v>2567.5300000000002</v>
      </c>
      <c r="AI93" s="7"/>
      <c r="AJ93" s="25">
        <f t="shared" si="61"/>
        <v>0</v>
      </c>
      <c r="AK93" s="27">
        <f t="shared" si="92"/>
        <v>3740</v>
      </c>
      <c r="AL93" s="18">
        <f t="shared" si="108"/>
        <v>4488</v>
      </c>
      <c r="AM93" s="33">
        <f t="shared" si="109"/>
        <v>3081.0360000000001</v>
      </c>
      <c r="AN93" s="5"/>
      <c r="AO93" s="34">
        <f t="shared" si="115"/>
        <v>0</v>
      </c>
      <c r="AP93" s="28">
        <f t="shared" si="53"/>
        <v>4488</v>
      </c>
      <c r="AQ93" s="35">
        <f t="shared" si="75"/>
        <v>4488</v>
      </c>
      <c r="AR93" s="36">
        <f t="shared" si="110"/>
        <v>3081.0360000000001</v>
      </c>
      <c r="AS93" s="99"/>
      <c r="AT93" s="37">
        <f t="shared" si="97"/>
        <v>0</v>
      </c>
      <c r="AU93" s="74">
        <f t="shared" si="98"/>
        <v>4488</v>
      </c>
    </row>
    <row r="94" spans="1:47" x14ac:dyDescent="0.25">
      <c r="A94" s="83">
        <v>45017</v>
      </c>
      <c r="B94" s="86">
        <f t="shared" si="66"/>
        <v>-30.170000000000073</v>
      </c>
      <c r="C94" s="87">
        <f t="shared" si="76"/>
        <v>-39.529999999999973</v>
      </c>
      <c r="D94" s="82">
        <f t="shared" si="39"/>
        <v>35</v>
      </c>
      <c r="E94" s="38">
        <f t="shared" si="40"/>
        <v>-60.840000000000146</v>
      </c>
      <c r="F94" s="101">
        <v>2796.18</v>
      </c>
      <c r="G94" s="101">
        <v>2815.11</v>
      </c>
      <c r="H94" s="121">
        <v>3775</v>
      </c>
      <c r="I94" s="121">
        <v>2506.69</v>
      </c>
      <c r="J94" s="103">
        <v>1118.47</v>
      </c>
      <c r="K94" s="94">
        <f t="shared" si="78"/>
        <v>2506.69</v>
      </c>
      <c r="L94" s="5">
        <v>20</v>
      </c>
      <c r="M94" s="106">
        <f t="shared" si="79"/>
        <v>0</v>
      </c>
      <c r="N94" s="108">
        <f t="shared" si="58"/>
        <v>0</v>
      </c>
      <c r="O94" s="5"/>
      <c r="P94" s="20">
        <f t="shared" si="111"/>
        <v>0</v>
      </c>
      <c r="Q94" s="19">
        <f t="shared" si="99"/>
        <v>0</v>
      </c>
      <c r="R94" s="21">
        <f t="shared" si="100"/>
        <v>0</v>
      </c>
      <c r="S94" s="30">
        <v>1407.56</v>
      </c>
      <c r="T94" s="31">
        <f t="shared" si="101"/>
        <v>2506.69</v>
      </c>
      <c r="U94" s="14">
        <v>20</v>
      </c>
      <c r="V94" s="97">
        <f t="shared" si="74"/>
        <v>0</v>
      </c>
      <c r="W94" s="99">
        <f t="shared" si="56"/>
        <v>0</v>
      </c>
      <c r="X94" s="7"/>
      <c r="Y94" s="22">
        <f t="shared" si="112"/>
        <v>0</v>
      </c>
      <c r="Z94" s="23">
        <f t="shared" si="113"/>
        <v>0</v>
      </c>
      <c r="AA94" s="24">
        <f t="shared" si="114"/>
        <v>0</v>
      </c>
      <c r="AB94" s="112">
        <f t="shared" si="105"/>
        <v>3775</v>
      </c>
      <c r="AC94" s="116">
        <f t="shared" si="106"/>
        <v>2506.69</v>
      </c>
      <c r="AD94" s="5">
        <v>13.22</v>
      </c>
      <c r="AE94" s="21">
        <f t="shared" si="89"/>
        <v>33138.441800000001</v>
      </c>
      <c r="AF94" s="26">
        <f t="shared" si="90"/>
        <v>36913.441800000001</v>
      </c>
      <c r="AG94" s="30">
        <f t="shared" si="77"/>
        <v>3775</v>
      </c>
      <c r="AH94" s="17">
        <f t="shared" si="107"/>
        <v>2506.69</v>
      </c>
      <c r="AI94" s="7"/>
      <c r="AJ94" s="25">
        <f t="shared" si="61"/>
        <v>0</v>
      </c>
      <c r="AK94" s="27">
        <f t="shared" si="92"/>
        <v>3775</v>
      </c>
      <c r="AL94" s="18">
        <f t="shared" si="108"/>
        <v>4530</v>
      </c>
      <c r="AM94" s="33">
        <f t="shared" si="109"/>
        <v>3008.0279999999998</v>
      </c>
      <c r="AN94" s="5"/>
      <c r="AO94" s="34">
        <f t="shared" si="115"/>
        <v>0</v>
      </c>
      <c r="AP94" s="28">
        <f t="shared" si="53"/>
        <v>4530</v>
      </c>
      <c r="AQ94" s="35">
        <f t="shared" si="75"/>
        <v>4530</v>
      </c>
      <c r="AR94" s="36">
        <f t="shared" si="110"/>
        <v>3008.0279999999998</v>
      </c>
      <c r="AS94" s="99"/>
      <c r="AT94" s="37">
        <f t="shared" si="97"/>
        <v>0</v>
      </c>
      <c r="AU94" s="74">
        <f t="shared" si="98"/>
        <v>4530</v>
      </c>
    </row>
    <row r="95" spans="1:47" x14ac:dyDescent="0.25">
      <c r="A95" s="83">
        <v>45047</v>
      </c>
      <c r="B95" s="86">
        <f t="shared" si="66"/>
        <v>-0.62000000000011823</v>
      </c>
      <c r="C95" s="87">
        <f t="shared" si="76"/>
        <v>8.0900000000001455</v>
      </c>
      <c r="D95" s="82">
        <f t="shared" si="39"/>
        <v>0</v>
      </c>
      <c r="E95" s="38">
        <f t="shared" si="40"/>
        <v>0</v>
      </c>
      <c r="F95" s="101">
        <v>2794.64</v>
      </c>
      <c r="G95" s="101">
        <v>2831.28</v>
      </c>
      <c r="H95" s="121">
        <v>3775</v>
      </c>
      <c r="I95" s="121">
        <v>2506.69</v>
      </c>
      <c r="J95" s="103">
        <v>1117.8499999999999</v>
      </c>
      <c r="K95" s="94">
        <f t="shared" si="78"/>
        <v>2506.69</v>
      </c>
      <c r="L95" s="5">
        <v>20</v>
      </c>
      <c r="M95" s="106">
        <f t="shared" si="79"/>
        <v>0</v>
      </c>
      <c r="N95" s="108">
        <f t="shared" si="58"/>
        <v>0</v>
      </c>
      <c r="O95" s="5"/>
      <c r="P95" s="20">
        <f t="shared" si="111"/>
        <v>0</v>
      </c>
      <c r="Q95" s="19">
        <f t="shared" si="99"/>
        <v>0</v>
      </c>
      <c r="R95" s="21">
        <f t="shared" si="100"/>
        <v>0</v>
      </c>
      <c r="S95" s="30">
        <v>1415.65</v>
      </c>
      <c r="T95" s="31">
        <f t="shared" si="101"/>
        <v>2506.69</v>
      </c>
      <c r="U95" s="14">
        <v>20</v>
      </c>
      <c r="V95" s="97">
        <f t="shared" si="74"/>
        <v>0</v>
      </c>
      <c r="W95" s="99">
        <f t="shared" si="56"/>
        <v>0</v>
      </c>
      <c r="X95" s="7"/>
      <c r="Y95" s="22">
        <f t="shared" si="112"/>
        <v>0</v>
      </c>
      <c r="Z95" s="23">
        <f t="shared" si="113"/>
        <v>0</v>
      </c>
      <c r="AA95" s="24">
        <f t="shared" si="114"/>
        <v>0</v>
      </c>
      <c r="AB95" s="112">
        <f t="shared" si="105"/>
        <v>3775</v>
      </c>
      <c r="AC95" s="116">
        <f t="shared" si="106"/>
        <v>2506.69</v>
      </c>
      <c r="AD95" s="5">
        <v>12.13</v>
      </c>
      <c r="AE95" s="21">
        <f>+AD95*AC95</f>
        <v>30406.149700000002</v>
      </c>
      <c r="AF95" s="26">
        <f t="shared" si="90"/>
        <v>34181.149700000002</v>
      </c>
      <c r="AG95" s="30">
        <f t="shared" si="77"/>
        <v>3775</v>
      </c>
      <c r="AH95" s="17">
        <f t="shared" si="107"/>
        <v>2506.69</v>
      </c>
      <c r="AI95" s="7"/>
      <c r="AJ95" s="25">
        <f t="shared" si="61"/>
        <v>0</v>
      </c>
      <c r="AK95" s="27">
        <f t="shared" si="92"/>
        <v>3775</v>
      </c>
      <c r="AL95" s="18">
        <f t="shared" si="108"/>
        <v>4530</v>
      </c>
      <c r="AM95" s="33">
        <f t="shared" si="109"/>
        <v>3008.0279999999998</v>
      </c>
      <c r="AN95" s="5"/>
      <c r="AO95" s="34">
        <f t="shared" si="115"/>
        <v>0</v>
      </c>
      <c r="AP95" s="28">
        <f t="shared" si="53"/>
        <v>4530</v>
      </c>
      <c r="AQ95" s="35">
        <f t="shared" si="75"/>
        <v>4530</v>
      </c>
      <c r="AR95" s="36">
        <f t="shared" si="110"/>
        <v>3008.0279999999998</v>
      </c>
      <c r="AS95" s="99"/>
      <c r="AT95" s="37">
        <f t="shared" si="97"/>
        <v>0</v>
      </c>
      <c r="AU95" s="74">
        <f t="shared" si="98"/>
        <v>4530</v>
      </c>
    </row>
    <row r="96" spans="1:47" x14ac:dyDescent="0.25">
      <c r="A96" s="83">
        <v>45078</v>
      </c>
      <c r="B96" s="86">
        <f t="shared" si="66"/>
        <v>-30.213999999999942</v>
      </c>
      <c r="C96" s="87">
        <f t="shared" si="76"/>
        <v>-43.670000000000073</v>
      </c>
      <c r="D96" s="82">
        <f t="shared" si="39"/>
        <v>36</v>
      </c>
      <c r="E96" s="38">
        <f t="shared" si="40"/>
        <v>-89.309999999999945</v>
      </c>
      <c r="F96" s="101">
        <v>2718.41</v>
      </c>
      <c r="G96" s="101">
        <v>2743.94</v>
      </c>
      <c r="H96" s="121">
        <v>3811</v>
      </c>
      <c r="I96" s="121">
        <v>2417.38</v>
      </c>
      <c r="J96" s="103">
        <v>1087.636</v>
      </c>
      <c r="K96" s="94">
        <f t="shared" si="78"/>
        <v>2417.38</v>
      </c>
      <c r="L96" s="5">
        <v>20</v>
      </c>
      <c r="M96" s="106">
        <f t="shared" si="79"/>
        <v>0</v>
      </c>
      <c r="N96" s="108">
        <f t="shared" si="58"/>
        <v>0</v>
      </c>
      <c r="O96" s="5"/>
      <c r="P96" s="20">
        <f t="shared" si="111"/>
        <v>0</v>
      </c>
      <c r="Q96" s="19">
        <f t="shared" si="99"/>
        <v>0</v>
      </c>
      <c r="R96" s="21">
        <f t="shared" si="100"/>
        <v>0</v>
      </c>
      <c r="S96" s="30">
        <v>1371.98</v>
      </c>
      <c r="T96" s="31">
        <f t="shared" si="101"/>
        <v>2417.38</v>
      </c>
      <c r="U96" s="14">
        <v>20</v>
      </c>
      <c r="V96" s="97">
        <f t="shared" si="74"/>
        <v>0</v>
      </c>
      <c r="W96" s="99">
        <f t="shared" si="56"/>
        <v>0</v>
      </c>
      <c r="X96" s="7"/>
      <c r="Y96" s="22">
        <f t="shared" si="112"/>
        <v>0</v>
      </c>
      <c r="Z96" s="23">
        <f t="shared" si="113"/>
        <v>0</v>
      </c>
      <c r="AA96" s="24">
        <f t="shared" si="114"/>
        <v>0</v>
      </c>
      <c r="AB96" s="112">
        <f t="shared" si="105"/>
        <v>3811</v>
      </c>
      <c r="AC96" s="116">
        <f t="shared" si="106"/>
        <v>2417.38</v>
      </c>
      <c r="AD96" s="5">
        <v>12.69</v>
      </c>
      <c r="AE96" s="21">
        <f t="shared" si="89"/>
        <v>30676.552200000002</v>
      </c>
      <c r="AF96" s="26">
        <f>+AE96+AB96</f>
        <v>34487.552200000006</v>
      </c>
      <c r="AG96" s="30">
        <f t="shared" si="77"/>
        <v>3811</v>
      </c>
      <c r="AH96" s="17">
        <f t="shared" si="107"/>
        <v>2417.38</v>
      </c>
      <c r="AI96" s="7"/>
      <c r="AJ96" s="25">
        <f t="shared" si="61"/>
        <v>0</v>
      </c>
      <c r="AK96" s="27">
        <f t="shared" si="92"/>
        <v>3811</v>
      </c>
      <c r="AL96" s="18">
        <f t="shared" si="108"/>
        <v>4573.2</v>
      </c>
      <c r="AM96" s="33">
        <f t="shared" si="109"/>
        <v>2900.8560000000002</v>
      </c>
      <c r="AN96" s="5"/>
      <c r="AO96" s="34">
        <f t="shared" si="115"/>
        <v>0</v>
      </c>
      <c r="AP96" s="28">
        <f t="shared" si="53"/>
        <v>4573.2</v>
      </c>
      <c r="AQ96" s="35">
        <f t="shared" si="75"/>
        <v>4573.2</v>
      </c>
      <c r="AR96" s="36">
        <f t="shared" si="110"/>
        <v>2900.8560000000002</v>
      </c>
      <c r="AS96" s="99"/>
      <c r="AT96" s="37">
        <f t="shared" si="97"/>
        <v>0</v>
      </c>
      <c r="AU96" s="74">
        <f t="shared" si="98"/>
        <v>4573.2</v>
      </c>
    </row>
    <row r="97" spans="1:47" ht="14.25" customHeight="1" x14ac:dyDescent="0.25">
      <c r="A97" s="83">
        <v>45108</v>
      </c>
      <c r="B97" s="86">
        <f t="shared" si="66"/>
        <v>22.054000000000087</v>
      </c>
      <c r="C97" s="87">
        <f t="shared" si="76"/>
        <v>24.480000000000018</v>
      </c>
      <c r="D97" s="82">
        <f t="shared" ref="D97:D118" si="116">+H97-H96</f>
        <v>7</v>
      </c>
      <c r="E97" s="38">
        <f t="shared" ref="E97:E118" si="117">+I97-I96</f>
        <v>51.159999999999854</v>
      </c>
      <c r="F97" s="101">
        <v>2774.22</v>
      </c>
      <c r="G97" s="101">
        <v>2792.92</v>
      </c>
      <c r="H97" s="121">
        <v>3818</v>
      </c>
      <c r="I97" s="121">
        <v>2468.54</v>
      </c>
      <c r="J97" s="103">
        <v>1109.69</v>
      </c>
      <c r="K97" s="94">
        <f t="shared" si="78"/>
        <v>2468.54</v>
      </c>
      <c r="L97" s="5">
        <v>20</v>
      </c>
      <c r="M97" s="106">
        <f t="shared" si="79"/>
        <v>0</v>
      </c>
      <c r="N97" s="108">
        <f t="shared" si="58"/>
        <v>0</v>
      </c>
      <c r="O97" s="5"/>
      <c r="P97" s="20">
        <f t="shared" si="111"/>
        <v>0</v>
      </c>
      <c r="Q97" s="19">
        <f t="shared" si="99"/>
        <v>0</v>
      </c>
      <c r="R97" s="21">
        <f t="shared" si="100"/>
        <v>0</v>
      </c>
      <c r="S97" s="30">
        <v>1396.46</v>
      </c>
      <c r="T97" s="31">
        <f t="shared" si="101"/>
        <v>2468.54</v>
      </c>
      <c r="U97" s="14">
        <v>20</v>
      </c>
      <c r="V97" s="97">
        <f t="shared" si="74"/>
        <v>0</v>
      </c>
      <c r="W97" s="99">
        <f t="shared" si="56"/>
        <v>0</v>
      </c>
      <c r="X97" s="7"/>
      <c r="Y97" s="22">
        <f t="shared" si="112"/>
        <v>0</v>
      </c>
      <c r="Z97" s="23">
        <f t="shared" si="113"/>
        <v>0</v>
      </c>
      <c r="AA97" s="24">
        <f t="shared" si="114"/>
        <v>0</v>
      </c>
      <c r="AB97" s="112">
        <f t="shared" si="105"/>
        <v>3818</v>
      </c>
      <c r="AC97" s="116">
        <f t="shared" si="106"/>
        <v>2468.54</v>
      </c>
      <c r="AD97" s="5">
        <v>12.67</v>
      </c>
      <c r="AE97" s="21">
        <f t="shared" si="89"/>
        <v>31276.4018</v>
      </c>
      <c r="AF97" s="26">
        <f t="shared" si="90"/>
        <v>35094.4018</v>
      </c>
      <c r="AG97" s="30">
        <f t="shared" si="77"/>
        <v>3818</v>
      </c>
      <c r="AH97" s="17">
        <f t="shared" si="107"/>
        <v>2468.54</v>
      </c>
      <c r="AI97" s="7"/>
      <c r="AJ97" s="25">
        <f t="shared" si="61"/>
        <v>0</v>
      </c>
      <c r="AK97" s="27">
        <f t="shared" si="92"/>
        <v>3818</v>
      </c>
      <c r="AL97" s="18">
        <f t="shared" si="108"/>
        <v>4581.5999999999995</v>
      </c>
      <c r="AM97" s="33">
        <f t="shared" si="109"/>
        <v>2962.248</v>
      </c>
      <c r="AN97" s="5"/>
      <c r="AO97" s="34">
        <f t="shared" si="115"/>
        <v>0</v>
      </c>
      <c r="AP97" s="28">
        <f t="shared" si="53"/>
        <v>4581.5999999999995</v>
      </c>
      <c r="AQ97" s="35">
        <f t="shared" si="75"/>
        <v>4581.5999999999995</v>
      </c>
      <c r="AR97" s="36">
        <f t="shared" si="110"/>
        <v>2962.248</v>
      </c>
      <c r="AS97" s="99"/>
      <c r="AT97" s="37">
        <f t="shared" si="97"/>
        <v>0</v>
      </c>
      <c r="AU97" s="74">
        <f t="shared" si="98"/>
        <v>4581.5999999999995</v>
      </c>
    </row>
    <row r="98" spans="1:47" ht="14.25" customHeight="1" x14ac:dyDescent="0.25">
      <c r="A98" s="83">
        <v>45139</v>
      </c>
      <c r="B98" s="86">
        <f t="shared" si="66"/>
        <v>-51.230000000000018</v>
      </c>
      <c r="C98" s="87">
        <f t="shared" si="76"/>
        <v>-60.450000000000045</v>
      </c>
      <c r="D98" s="82">
        <f t="shared" si="116"/>
        <v>14</v>
      </c>
      <c r="E98" s="38">
        <f t="shared" si="117"/>
        <v>-129.44999999999982</v>
      </c>
      <c r="F98" s="101">
        <v>2646.14</v>
      </c>
      <c r="G98" s="101">
        <v>2672.02</v>
      </c>
      <c r="H98" s="121">
        <v>3832</v>
      </c>
      <c r="I98" s="121">
        <v>2339.09</v>
      </c>
      <c r="J98" s="103">
        <v>1058.46</v>
      </c>
      <c r="K98" s="94">
        <f>+I98</f>
        <v>2339.09</v>
      </c>
      <c r="L98" s="5">
        <v>20</v>
      </c>
      <c r="M98" s="106">
        <f t="shared" si="79"/>
        <v>0</v>
      </c>
      <c r="N98" s="108">
        <f t="shared" si="58"/>
        <v>0</v>
      </c>
      <c r="O98" s="5"/>
      <c r="P98" s="20">
        <f t="shared" si="111"/>
        <v>0</v>
      </c>
      <c r="Q98" s="19">
        <f t="shared" si="99"/>
        <v>0</v>
      </c>
      <c r="R98" s="21">
        <f t="shared" si="100"/>
        <v>0</v>
      </c>
      <c r="S98" s="30">
        <v>1336.01</v>
      </c>
      <c r="T98" s="31">
        <f t="shared" si="101"/>
        <v>2339.09</v>
      </c>
      <c r="U98" s="14">
        <v>20</v>
      </c>
      <c r="V98" s="97">
        <f t="shared" si="74"/>
        <v>0</v>
      </c>
      <c r="W98" s="99">
        <f t="shared" si="56"/>
        <v>0</v>
      </c>
      <c r="X98" s="7"/>
      <c r="Y98" s="22">
        <f t="shared" si="112"/>
        <v>0</v>
      </c>
      <c r="Z98" s="23">
        <f t="shared" si="113"/>
        <v>0</v>
      </c>
      <c r="AA98" s="24">
        <f t="shared" si="114"/>
        <v>0</v>
      </c>
      <c r="AB98" s="112">
        <f t="shared" si="105"/>
        <v>3832</v>
      </c>
      <c r="AC98" s="116">
        <f t="shared" si="106"/>
        <v>2339.09</v>
      </c>
      <c r="AD98" s="5">
        <v>12.32</v>
      </c>
      <c r="AE98" s="21">
        <f t="shared" si="89"/>
        <v>28817.588800000001</v>
      </c>
      <c r="AF98" s="26">
        <f>+AE98+AB98</f>
        <v>32649.588800000001</v>
      </c>
      <c r="AG98" s="30">
        <f t="shared" si="77"/>
        <v>3832</v>
      </c>
      <c r="AH98" s="17">
        <f t="shared" si="107"/>
        <v>2339.09</v>
      </c>
      <c r="AI98" s="7"/>
      <c r="AJ98" s="25">
        <f t="shared" si="61"/>
        <v>0</v>
      </c>
      <c r="AK98" s="27">
        <f t="shared" si="92"/>
        <v>3832</v>
      </c>
      <c r="AL98" s="18">
        <f t="shared" si="108"/>
        <v>4598.3999999999996</v>
      </c>
      <c r="AM98" s="33">
        <f t="shared" si="109"/>
        <v>2806.9079999999999</v>
      </c>
      <c r="AN98" s="5"/>
      <c r="AO98" s="34">
        <f t="shared" si="115"/>
        <v>0</v>
      </c>
      <c r="AP98" s="28">
        <f t="shared" si="53"/>
        <v>4598.3999999999996</v>
      </c>
      <c r="AQ98" s="35">
        <f t="shared" ref="AQ98:AQ109" si="118">AL98</f>
        <v>4598.3999999999996</v>
      </c>
      <c r="AR98" s="36">
        <f t="shared" si="110"/>
        <v>2806.9079999999999</v>
      </c>
      <c r="AS98" s="99"/>
      <c r="AT98" s="37">
        <f t="shared" si="97"/>
        <v>0</v>
      </c>
      <c r="AU98" s="74">
        <f t="shared" si="98"/>
        <v>4598.3999999999996</v>
      </c>
    </row>
    <row r="99" spans="1:47" ht="14.25" customHeight="1" x14ac:dyDescent="0.25">
      <c r="A99" s="83">
        <v>45170</v>
      </c>
      <c r="B99" s="86">
        <f t="shared" si="66"/>
        <v>12.839999999999918</v>
      </c>
      <c r="C99" s="87">
        <f t="shared" si="76"/>
        <v>13.329999999999927</v>
      </c>
      <c r="D99" s="82">
        <f t="shared" si="116"/>
        <v>34.440000000000055</v>
      </c>
      <c r="E99" s="38">
        <f t="shared" si="117"/>
        <v>27.349999999999909</v>
      </c>
      <c r="F99" s="101">
        <v>2678.25</v>
      </c>
      <c r="G99" s="101">
        <v>2698.68</v>
      </c>
      <c r="H99" s="121">
        <v>3866.44</v>
      </c>
      <c r="I99" s="121">
        <v>2366.44</v>
      </c>
      <c r="J99" s="103">
        <v>1071.3</v>
      </c>
      <c r="K99" s="94">
        <f t="shared" si="78"/>
        <v>2366.44</v>
      </c>
      <c r="L99" s="5">
        <v>20</v>
      </c>
      <c r="M99" s="106">
        <f t="shared" si="79"/>
        <v>0</v>
      </c>
      <c r="N99" s="108">
        <f t="shared" si="58"/>
        <v>0</v>
      </c>
      <c r="O99" s="5"/>
      <c r="P99" s="20">
        <f t="shared" si="111"/>
        <v>0</v>
      </c>
      <c r="Q99" s="19">
        <f t="shared" si="99"/>
        <v>0</v>
      </c>
      <c r="R99" s="21">
        <f t="shared" si="100"/>
        <v>0</v>
      </c>
      <c r="S99" s="30">
        <v>1349.34</v>
      </c>
      <c r="T99" s="31">
        <f t="shared" si="101"/>
        <v>2366.44</v>
      </c>
      <c r="U99" s="14">
        <v>20</v>
      </c>
      <c r="V99" s="97">
        <f t="shared" si="74"/>
        <v>0</v>
      </c>
      <c r="W99" s="99">
        <f t="shared" si="56"/>
        <v>0</v>
      </c>
      <c r="X99" s="7"/>
      <c r="Y99" s="22">
        <f t="shared" si="112"/>
        <v>0</v>
      </c>
      <c r="Z99" s="23">
        <f t="shared" si="113"/>
        <v>0</v>
      </c>
      <c r="AA99" s="24">
        <f t="shared" si="114"/>
        <v>0</v>
      </c>
      <c r="AB99" s="112">
        <f t="shared" si="105"/>
        <v>3866.44</v>
      </c>
      <c r="AC99" s="116">
        <f t="shared" si="106"/>
        <v>2366.44</v>
      </c>
      <c r="AD99" s="5">
        <v>13.13</v>
      </c>
      <c r="AE99" s="21">
        <f t="shared" si="89"/>
        <v>31071.357200000002</v>
      </c>
      <c r="AF99" s="26">
        <f t="shared" si="90"/>
        <v>34937.797200000001</v>
      </c>
      <c r="AG99" s="30">
        <f t="shared" si="77"/>
        <v>3866.44</v>
      </c>
      <c r="AH99" s="17">
        <f t="shared" si="107"/>
        <v>2366.44</v>
      </c>
      <c r="AI99" s="7"/>
      <c r="AJ99" s="25">
        <f t="shared" si="61"/>
        <v>0</v>
      </c>
      <c r="AK99" s="27">
        <f t="shared" si="92"/>
        <v>3866.44</v>
      </c>
      <c r="AL99" s="18">
        <f t="shared" si="108"/>
        <v>4639.7280000000001</v>
      </c>
      <c r="AM99" s="33">
        <f t="shared" si="109"/>
        <v>2839.7280000000001</v>
      </c>
      <c r="AN99" s="5"/>
      <c r="AO99" s="34">
        <f t="shared" si="115"/>
        <v>0</v>
      </c>
      <c r="AP99" s="28">
        <f t="shared" si="53"/>
        <v>4639.7280000000001</v>
      </c>
      <c r="AQ99" s="35">
        <f t="shared" si="118"/>
        <v>4639.7280000000001</v>
      </c>
      <c r="AR99" s="36">
        <f t="shared" si="110"/>
        <v>2839.7280000000001</v>
      </c>
      <c r="AS99" s="99"/>
      <c r="AT99" s="37">
        <f t="shared" si="97"/>
        <v>0</v>
      </c>
      <c r="AU99" s="74">
        <f t="shared" si="98"/>
        <v>4639.7280000000001</v>
      </c>
    </row>
    <row r="100" spans="1:47" ht="14.25" customHeight="1" x14ac:dyDescent="0.25">
      <c r="A100" s="83">
        <v>45200</v>
      </c>
      <c r="B100" s="86">
        <f t="shared" si="66"/>
        <v>-17.190000000000055</v>
      </c>
      <c r="C100" s="87">
        <f t="shared" si="76"/>
        <v>-21.869999999999891</v>
      </c>
      <c r="D100" s="82">
        <f t="shared" si="116"/>
        <v>3.5599999999999454</v>
      </c>
      <c r="E100" s="38">
        <f t="shared" si="117"/>
        <v>-40.019999999999982</v>
      </c>
      <c r="F100" s="101">
        <v>2635.28</v>
      </c>
      <c r="G100" s="101">
        <v>2654.94</v>
      </c>
      <c r="H100" s="121">
        <v>3870</v>
      </c>
      <c r="I100" s="121">
        <v>2326.42</v>
      </c>
      <c r="J100" s="103">
        <v>1054.1099999999999</v>
      </c>
      <c r="K100" s="94">
        <f t="shared" ref="K100:K118" si="119">I100</f>
        <v>2326.42</v>
      </c>
      <c r="L100" s="5">
        <v>20</v>
      </c>
      <c r="M100" s="106">
        <f t="shared" si="79"/>
        <v>0</v>
      </c>
      <c r="N100" s="108">
        <f t="shared" si="58"/>
        <v>0</v>
      </c>
      <c r="O100" s="5"/>
      <c r="P100" s="20">
        <f t="shared" si="111"/>
        <v>0</v>
      </c>
      <c r="Q100" s="19">
        <f t="shared" si="99"/>
        <v>0</v>
      </c>
      <c r="R100" s="21">
        <f t="shared" si="100"/>
        <v>0</v>
      </c>
      <c r="S100" s="30">
        <v>1327.47</v>
      </c>
      <c r="T100" s="31">
        <f t="shared" si="101"/>
        <v>2326.42</v>
      </c>
      <c r="U100" s="14">
        <v>20</v>
      </c>
      <c r="V100" s="97">
        <f t="shared" si="74"/>
        <v>0</v>
      </c>
      <c r="W100" s="99">
        <f t="shared" si="56"/>
        <v>0</v>
      </c>
      <c r="X100" s="7"/>
      <c r="Y100" s="22">
        <f t="shared" si="112"/>
        <v>0</v>
      </c>
      <c r="Z100" s="23">
        <f t="shared" si="113"/>
        <v>0</v>
      </c>
      <c r="AA100" s="24">
        <f t="shared" si="114"/>
        <v>0</v>
      </c>
      <c r="AB100" s="112">
        <f t="shared" si="105"/>
        <v>3870</v>
      </c>
      <c r="AC100" s="116">
        <f t="shared" si="106"/>
        <v>2326.42</v>
      </c>
      <c r="AD100" s="5">
        <v>12.82</v>
      </c>
      <c r="AE100" s="21">
        <f t="shared" si="89"/>
        <v>29824.704400000002</v>
      </c>
      <c r="AF100" s="26">
        <f t="shared" si="90"/>
        <v>33694.704400000002</v>
      </c>
      <c r="AG100" s="30">
        <f t="shared" si="77"/>
        <v>3870</v>
      </c>
      <c r="AH100" s="17">
        <f t="shared" si="107"/>
        <v>2326.42</v>
      </c>
      <c r="AI100" s="7"/>
      <c r="AJ100" s="25">
        <f t="shared" si="61"/>
        <v>0</v>
      </c>
      <c r="AK100" s="27">
        <f t="shared" si="92"/>
        <v>3870</v>
      </c>
      <c r="AL100" s="18">
        <f t="shared" si="108"/>
        <v>4644</v>
      </c>
      <c r="AM100" s="33">
        <f t="shared" si="109"/>
        <v>2791.7040000000002</v>
      </c>
      <c r="AN100" s="5"/>
      <c r="AO100" s="34">
        <f t="shared" si="115"/>
        <v>0</v>
      </c>
      <c r="AP100" s="28">
        <f t="shared" si="53"/>
        <v>4644</v>
      </c>
      <c r="AQ100" s="35">
        <f t="shared" si="118"/>
        <v>4644</v>
      </c>
      <c r="AR100" s="36">
        <f t="shared" si="110"/>
        <v>2791.7040000000002</v>
      </c>
      <c r="AS100" s="99"/>
      <c r="AT100" s="37">
        <f t="shared" si="97"/>
        <v>0</v>
      </c>
      <c r="AU100" s="74">
        <f t="shared" si="98"/>
        <v>4644</v>
      </c>
    </row>
    <row r="101" spans="1:47" ht="14.25" customHeight="1" x14ac:dyDescent="0.25">
      <c r="A101" s="83">
        <v>45231</v>
      </c>
      <c r="B101" s="86">
        <f t="shared" si="66"/>
        <v>11.360000000000127</v>
      </c>
      <c r="C101" s="87">
        <f t="shared" si="76"/>
        <v>14.019999999999982</v>
      </c>
      <c r="D101" s="82">
        <f t="shared" si="116"/>
        <v>5</v>
      </c>
      <c r="E101" s="38">
        <f t="shared" si="117"/>
        <v>24.5</v>
      </c>
      <c r="F101" s="101">
        <v>2683.97</v>
      </c>
      <c r="G101" s="101">
        <v>2663.67</v>
      </c>
      <c r="H101" s="121">
        <v>3875</v>
      </c>
      <c r="I101" s="121">
        <v>2350.92</v>
      </c>
      <c r="J101" s="103">
        <v>1065.47</v>
      </c>
      <c r="K101" s="94">
        <f t="shared" si="119"/>
        <v>2350.92</v>
      </c>
      <c r="L101" s="5">
        <v>20</v>
      </c>
      <c r="M101" s="106">
        <f t="shared" si="79"/>
        <v>0</v>
      </c>
      <c r="N101" s="108">
        <f t="shared" si="58"/>
        <v>0</v>
      </c>
      <c r="O101" s="5"/>
      <c r="P101" s="20">
        <f t="shared" si="111"/>
        <v>0</v>
      </c>
      <c r="Q101" s="19">
        <f t="shared" si="99"/>
        <v>0</v>
      </c>
      <c r="R101" s="21">
        <f t="shared" si="100"/>
        <v>0</v>
      </c>
      <c r="S101" s="30">
        <v>1341.49</v>
      </c>
      <c r="T101" s="31">
        <f t="shared" si="101"/>
        <v>2350.92</v>
      </c>
      <c r="U101" s="14">
        <v>20</v>
      </c>
      <c r="V101" s="97">
        <f t="shared" si="74"/>
        <v>0</v>
      </c>
      <c r="W101" s="99">
        <f t="shared" si="56"/>
        <v>0</v>
      </c>
      <c r="X101" s="7"/>
      <c r="Y101" s="22">
        <f t="shared" si="112"/>
        <v>0</v>
      </c>
      <c r="Z101" s="23">
        <f t="shared" si="113"/>
        <v>0</v>
      </c>
      <c r="AA101" s="24">
        <f t="shared" si="114"/>
        <v>0</v>
      </c>
      <c r="AB101" s="112">
        <f t="shared" si="105"/>
        <v>3875</v>
      </c>
      <c r="AC101" s="116">
        <f t="shared" si="106"/>
        <v>2350.92</v>
      </c>
      <c r="AD101" s="5">
        <v>12.93</v>
      </c>
      <c r="AE101" s="21">
        <f t="shared" si="89"/>
        <v>30397.3956</v>
      </c>
      <c r="AF101" s="26">
        <f t="shared" si="90"/>
        <v>34272.395600000003</v>
      </c>
      <c r="AG101" s="30">
        <f t="shared" si="77"/>
        <v>3875</v>
      </c>
      <c r="AH101" s="17">
        <f t="shared" si="107"/>
        <v>2350.92</v>
      </c>
      <c r="AI101" s="7"/>
      <c r="AJ101" s="25">
        <f t="shared" si="61"/>
        <v>0</v>
      </c>
      <c r="AK101" s="27">
        <f t="shared" si="92"/>
        <v>3875</v>
      </c>
      <c r="AL101" s="18">
        <f t="shared" si="108"/>
        <v>4650</v>
      </c>
      <c r="AM101" s="33">
        <f t="shared" si="109"/>
        <v>2821.1039999999998</v>
      </c>
      <c r="AN101" s="5"/>
      <c r="AO101" s="34">
        <f t="shared" si="115"/>
        <v>0</v>
      </c>
      <c r="AP101" s="28">
        <f t="shared" si="53"/>
        <v>4650</v>
      </c>
      <c r="AQ101" s="35">
        <f t="shared" si="118"/>
        <v>4650</v>
      </c>
      <c r="AR101" s="36">
        <f t="shared" si="110"/>
        <v>2821.1039999999998</v>
      </c>
      <c r="AS101" s="99"/>
      <c r="AT101" s="37">
        <f t="shared" si="97"/>
        <v>0</v>
      </c>
      <c r="AU101" s="74">
        <f t="shared" si="98"/>
        <v>4650</v>
      </c>
    </row>
    <row r="102" spans="1:47" ht="14.25" customHeight="1" x14ac:dyDescent="0.25">
      <c r="A102" s="83">
        <v>45261</v>
      </c>
      <c r="B102" s="86">
        <f t="shared" si="66"/>
        <v>-51.210000000000036</v>
      </c>
      <c r="C102" s="87">
        <f t="shared" si="76"/>
        <v>-63.539999999999964</v>
      </c>
      <c r="D102" s="82">
        <f t="shared" si="116"/>
        <v>13</v>
      </c>
      <c r="E102" s="38">
        <f t="shared" si="117"/>
        <v>-125.07000000000016</v>
      </c>
      <c r="F102" s="101">
        <v>2535.65</v>
      </c>
      <c r="G102" s="101">
        <v>2555.9</v>
      </c>
      <c r="H102" s="121">
        <v>3888</v>
      </c>
      <c r="I102" s="121">
        <v>2225.85</v>
      </c>
      <c r="J102" s="103">
        <v>1014.26</v>
      </c>
      <c r="K102" s="94">
        <f t="shared" si="119"/>
        <v>2225.85</v>
      </c>
      <c r="L102" s="5">
        <v>20</v>
      </c>
      <c r="M102" s="106">
        <f t="shared" si="79"/>
        <v>0</v>
      </c>
      <c r="N102" s="108">
        <f t="shared" si="58"/>
        <v>0</v>
      </c>
      <c r="O102" s="5"/>
      <c r="P102" s="20">
        <f t="shared" si="111"/>
        <v>0</v>
      </c>
      <c r="Q102" s="19">
        <f t="shared" si="99"/>
        <v>0</v>
      </c>
      <c r="R102" s="21">
        <f t="shared" si="100"/>
        <v>0</v>
      </c>
      <c r="S102" s="30">
        <v>1277.95</v>
      </c>
      <c r="T102" s="31">
        <f t="shared" si="101"/>
        <v>2225.85</v>
      </c>
      <c r="U102" s="14">
        <v>20</v>
      </c>
      <c r="V102" s="97">
        <f t="shared" si="74"/>
        <v>0</v>
      </c>
      <c r="W102" s="99">
        <f t="shared" si="56"/>
        <v>0</v>
      </c>
      <c r="X102" s="7"/>
      <c r="Y102" s="22">
        <f t="shared" si="112"/>
        <v>0</v>
      </c>
      <c r="Z102" s="23">
        <f t="shared" si="113"/>
        <v>0</v>
      </c>
      <c r="AA102" s="24">
        <f t="shared" si="114"/>
        <v>0</v>
      </c>
      <c r="AB102" s="112">
        <f t="shared" si="105"/>
        <v>3888</v>
      </c>
      <c r="AC102" s="116">
        <f t="shared" si="106"/>
        <v>2225.85</v>
      </c>
      <c r="AD102" s="5">
        <v>12.21</v>
      </c>
      <c r="AE102" s="21">
        <f>+AD102*AC102</f>
        <v>27177.628500000003</v>
      </c>
      <c r="AF102" s="26">
        <f>+AE102+AB102</f>
        <v>31065.628500000003</v>
      </c>
      <c r="AG102" s="30">
        <f t="shared" si="77"/>
        <v>3888</v>
      </c>
      <c r="AH102" s="17">
        <f t="shared" si="107"/>
        <v>2225.85</v>
      </c>
      <c r="AI102" s="7"/>
      <c r="AJ102" s="25">
        <f t="shared" si="61"/>
        <v>0</v>
      </c>
      <c r="AK102" s="27">
        <f t="shared" si="92"/>
        <v>3888</v>
      </c>
      <c r="AL102" s="18">
        <f t="shared" si="108"/>
        <v>4665.5999999999995</v>
      </c>
      <c r="AM102" s="33">
        <f t="shared" si="109"/>
        <v>2671.02</v>
      </c>
      <c r="AN102" s="5"/>
      <c r="AO102" s="34">
        <f t="shared" si="115"/>
        <v>0</v>
      </c>
      <c r="AP102" s="28">
        <f t="shared" si="53"/>
        <v>4665.5999999999995</v>
      </c>
      <c r="AQ102" s="35">
        <f t="shared" si="118"/>
        <v>4665.5999999999995</v>
      </c>
      <c r="AR102" s="36">
        <f t="shared" si="110"/>
        <v>2671.02</v>
      </c>
      <c r="AS102" s="99"/>
      <c r="AT102" s="37">
        <f t="shared" si="97"/>
        <v>0</v>
      </c>
      <c r="AU102" s="74">
        <f t="shared" si="98"/>
        <v>4665.5999999999995</v>
      </c>
    </row>
    <row r="103" spans="1:47" ht="14.25" customHeight="1" x14ac:dyDescent="0.25">
      <c r="A103" s="83">
        <v>45292</v>
      </c>
      <c r="B103" s="86">
        <f t="shared" si="66"/>
        <v>135.79999999999995</v>
      </c>
      <c r="C103" s="87">
        <f t="shared" si="76"/>
        <v>172.03999999999996</v>
      </c>
      <c r="D103" s="82">
        <f t="shared" si="116"/>
        <v>13</v>
      </c>
      <c r="E103" s="38">
        <f t="shared" si="117"/>
        <v>168.65000000000009</v>
      </c>
      <c r="F103" s="101">
        <v>2744.5</v>
      </c>
      <c r="G103" s="101">
        <v>2717.7</v>
      </c>
      <c r="H103" s="121">
        <v>3901</v>
      </c>
      <c r="I103" s="121">
        <v>2394.5</v>
      </c>
      <c r="J103" s="103">
        <v>1150.06</v>
      </c>
      <c r="K103" s="94">
        <f t="shared" si="119"/>
        <v>2394.5</v>
      </c>
      <c r="L103" s="5">
        <v>20</v>
      </c>
      <c r="M103" s="106">
        <f t="shared" si="79"/>
        <v>0</v>
      </c>
      <c r="N103" s="108">
        <f t="shared" si="58"/>
        <v>0</v>
      </c>
      <c r="O103" s="10"/>
      <c r="P103" s="20">
        <f t="shared" si="111"/>
        <v>0</v>
      </c>
      <c r="Q103" s="19">
        <f t="shared" si="99"/>
        <v>0</v>
      </c>
      <c r="R103" s="21">
        <f t="shared" si="100"/>
        <v>0</v>
      </c>
      <c r="S103" s="30">
        <v>1449.99</v>
      </c>
      <c r="T103" s="31">
        <f t="shared" si="101"/>
        <v>2394.5</v>
      </c>
      <c r="U103" s="14">
        <v>20</v>
      </c>
      <c r="V103" s="97">
        <f t="shared" si="74"/>
        <v>0</v>
      </c>
      <c r="W103" s="99">
        <f t="shared" si="56"/>
        <v>0</v>
      </c>
      <c r="X103" s="15"/>
      <c r="Y103" s="22">
        <f t="shared" si="112"/>
        <v>0</v>
      </c>
      <c r="Z103" s="23">
        <f t="shared" si="113"/>
        <v>0</v>
      </c>
      <c r="AA103" s="24">
        <f t="shared" si="114"/>
        <v>0</v>
      </c>
      <c r="AB103" s="112">
        <f t="shared" si="105"/>
        <v>3901</v>
      </c>
      <c r="AC103" s="116">
        <f t="shared" si="106"/>
        <v>2394.5</v>
      </c>
      <c r="AD103" s="5"/>
      <c r="AE103" s="21">
        <f>+AD103*AC103</f>
        <v>0</v>
      </c>
      <c r="AF103" s="26">
        <f>+AE103+AB103</f>
        <v>3901</v>
      </c>
      <c r="AG103" s="30">
        <f t="shared" si="77"/>
        <v>3901</v>
      </c>
      <c r="AH103" s="17">
        <f t="shared" si="107"/>
        <v>2394.5</v>
      </c>
      <c r="AI103" s="7"/>
      <c r="AJ103" s="25">
        <f>+AI103*AH103</f>
        <v>0</v>
      </c>
      <c r="AK103" s="27">
        <f t="shared" si="92"/>
        <v>3901</v>
      </c>
      <c r="AL103" s="18">
        <f t="shared" si="108"/>
        <v>4681.2</v>
      </c>
      <c r="AM103" s="33">
        <f t="shared" si="109"/>
        <v>2873.4</v>
      </c>
      <c r="AN103" s="5"/>
      <c r="AO103" s="34">
        <f t="shared" si="115"/>
        <v>0</v>
      </c>
      <c r="AP103" s="28">
        <f t="shared" si="53"/>
        <v>4681.2</v>
      </c>
      <c r="AQ103" s="35">
        <f t="shared" si="118"/>
        <v>4681.2</v>
      </c>
      <c r="AR103" s="36">
        <f t="shared" si="110"/>
        <v>2873.4</v>
      </c>
      <c r="AS103" s="99"/>
      <c r="AT103" s="37">
        <f t="shared" si="97"/>
        <v>0</v>
      </c>
      <c r="AU103" s="74">
        <f t="shared" si="98"/>
        <v>4681.2</v>
      </c>
    </row>
    <row r="104" spans="1:47" ht="14.25" customHeight="1" x14ac:dyDescent="0.25">
      <c r="A104" s="83">
        <v>45323</v>
      </c>
      <c r="B104" s="86">
        <f t="shared" si="66"/>
        <v>-102.92999999999984</v>
      </c>
      <c r="C104" s="87">
        <f t="shared" si="76"/>
        <v>-129.6099999999999</v>
      </c>
      <c r="D104" s="82">
        <f t="shared" si="116"/>
        <v>31</v>
      </c>
      <c r="E104" s="38">
        <f t="shared" si="117"/>
        <v>149.96000000000004</v>
      </c>
      <c r="F104" s="101">
        <v>2875.16</v>
      </c>
      <c r="G104" s="101">
        <v>2899.98</v>
      </c>
      <c r="H104" s="121">
        <v>3932</v>
      </c>
      <c r="I104" s="121">
        <v>2544.46</v>
      </c>
      <c r="J104" s="103">
        <v>1047.1300000000001</v>
      </c>
      <c r="K104" s="94">
        <f t="shared" si="119"/>
        <v>2544.46</v>
      </c>
      <c r="L104" s="5">
        <v>20</v>
      </c>
      <c r="M104" s="106">
        <f t="shared" si="79"/>
        <v>0</v>
      </c>
      <c r="N104" s="108">
        <f t="shared" si="58"/>
        <v>0</v>
      </c>
      <c r="O104" s="10"/>
      <c r="P104" s="20">
        <f t="shared" si="111"/>
        <v>0</v>
      </c>
      <c r="Q104" s="19">
        <f t="shared" si="99"/>
        <v>0</v>
      </c>
      <c r="R104" s="21">
        <f t="shared" si="100"/>
        <v>0</v>
      </c>
      <c r="S104" s="30">
        <v>1320.38</v>
      </c>
      <c r="T104" s="31">
        <f t="shared" si="101"/>
        <v>2544.46</v>
      </c>
      <c r="U104" s="14">
        <v>20</v>
      </c>
      <c r="V104" s="97">
        <f t="shared" si="74"/>
        <v>0</v>
      </c>
      <c r="W104" s="99">
        <f t="shared" si="56"/>
        <v>0</v>
      </c>
      <c r="X104" s="15"/>
      <c r="Y104" s="22">
        <f t="shared" si="112"/>
        <v>0</v>
      </c>
      <c r="Z104" s="23">
        <f t="shared" si="113"/>
        <v>0</v>
      </c>
      <c r="AA104" s="24">
        <f t="shared" si="114"/>
        <v>0</v>
      </c>
      <c r="AB104" s="112">
        <f t="shared" si="105"/>
        <v>3932</v>
      </c>
      <c r="AC104" s="116">
        <f t="shared" si="106"/>
        <v>2544.46</v>
      </c>
      <c r="AD104" s="5"/>
      <c r="AE104" s="21">
        <f t="shared" si="89"/>
        <v>0</v>
      </c>
      <c r="AF104" s="26">
        <f t="shared" si="90"/>
        <v>3932</v>
      </c>
      <c r="AG104" s="30">
        <f t="shared" si="77"/>
        <v>3932</v>
      </c>
      <c r="AH104" s="17">
        <f t="shared" si="107"/>
        <v>2544.46</v>
      </c>
      <c r="AI104" s="7"/>
      <c r="AJ104" s="25">
        <f t="shared" si="61"/>
        <v>0</v>
      </c>
      <c r="AK104" s="27">
        <f t="shared" si="92"/>
        <v>3932</v>
      </c>
      <c r="AL104" s="18">
        <f t="shared" si="108"/>
        <v>4718.3999999999996</v>
      </c>
      <c r="AM104" s="33">
        <f t="shared" si="109"/>
        <v>3053.3519999999999</v>
      </c>
      <c r="AN104" s="5"/>
      <c r="AO104" s="34">
        <f t="shared" si="115"/>
        <v>0</v>
      </c>
      <c r="AP104" s="28">
        <f t="shared" si="53"/>
        <v>4718.3999999999996</v>
      </c>
      <c r="AQ104" s="35">
        <f t="shared" si="118"/>
        <v>4718.3999999999996</v>
      </c>
      <c r="AR104" s="36">
        <f t="shared" si="110"/>
        <v>3053.3519999999999</v>
      </c>
      <c r="AS104" s="99"/>
      <c r="AT104" s="37">
        <f t="shared" si="97"/>
        <v>0</v>
      </c>
      <c r="AU104" s="74">
        <f t="shared" si="98"/>
        <v>4718.3999999999996</v>
      </c>
    </row>
    <row r="105" spans="1:47" ht="14.25" customHeight="1" x14ac:dyDescent="0.25">
      <c r="A105" s="83">
        <v>45352</v>
      </c>
      <c r="B105" s="86">
        <f t="shared" si="66"/>
        <v>-26.590000000000146</v>
      </c>
      <c r="C105" s="87">
        <f t="shared" si="76"/>
        <v>-33.180000000000064</v>
      </c>
      <c r="D105" s="82">
        <f t="shared" si="116"/>
        <v>38</v>
      </c>
      <c r="E105" s="38">
        <f t="shared" si="117"/>
        <v>-250.72000000000025</v>
      </c>
      <c r="F105" s="101">
        <v>2617.8200000000002</v>
      </c>
      <c r="G105" s="101">
        <v>2640.77</v>
      </c>
      <c r="H105" s="121">
        <v>3970</v>
      </c>
      <c r="I105" s="121">
        <v>2293.7399999999998</v>
      </c>
      <c r="J105" s="103">
        <v>1020.54</v>
      </c>
      <c r="K105" s="94">
        <f t="shared" si="119"/>
        <v>2293.7399999999998</v>
      </c>
      <c r="L105" s="5">
        <v>20</v>
      </c>
      <c r="M105" s="106">
        <f t="shared" si="79"/>
        <v>0</v>
      </c>
      <c r="N105" s="108">
        <f t="shared" si="58"/>
        <v>0</v>
      </c>
      <c r="O105" s="10"/>
      <c r="P105" s="20">
        <f t="shared" si="111"/>
        <v>0</v>
      </c>
      <c r="Q105" s="19">
        <f t="shared" si="99"/>
        <v>0</v>
      </c>
      <c r="R105" s="21">
        <f t="shared" si="100"/>
        <v>0</v>
      </c>
      <c r="S105" s="30">
        <v>1287.2</v>
      </c>
      <c r="T105" s="31">
        <f t="shared" si="101"/>
        <v>2293.7399999999998</v>
      </c>
      <c r="U105" s="14">
        <v>20</v>
      </c>
      <c r="V105" s="97">
        <f t="shared" si="74"/>
        <v>0</v>
      </c>
      <c r="W105" s="99">
        <f t="shared" si="56"/>
        <v>0</v>
      </c>
      <c r="X105" s="15"/>
      <c r="Y105" s="22">
        <f t="shared" si="112"/>
        <v>0</v>
      </c>
      <c r="Z105" s="23">
        <f t="shared" si="113"/>
        <v>0</v>
      </c>
      <c r="AA105" s="24">
        <f t="shared" si="114"/>
        <v>0</v>
      </c>
      <c r="AB105" s="112">
        <f t="shared" si="105"/>
        <v>3970</v>
      </c>
      <c r="AC105" s="116">
        <f t="shared" si="106"/>
        <v>2293.7399999999998</v>
      </c>
      <c r="AD105" s="5"/>
      <c r="AE105" s="21">
        <f t="shared" si="89"/>
        <v>0</v>
      </c>
      <c r="AF105" s="26">
        <f t="shared" si="90"/>
        <v>3970</v>
      </c>
      <c r="AG105" s="30">
        <f t="shared" si="77"/>
        <v>3970</v>
      </c>
      <c r="AH105" s="17">
        <f t="shared" si="107"/>
        <v>2293.7399999999998</v>
      </c>
      <c r="AI105" s="7"/>
      <c r="AJ105" s="25">
        <f t="shared" si="61"/>
        <v>0</v>
      </c>
      <c r="AK105" s="27">
        <f t="shared" si="92"/>
        <v>3970</v>
      </c>
      <c r="AL105" s="18">
        <f t="shared" si="108"/>
        <v>4764</v>
      </c>
      <c r="AM105" s="33">
        <f t="shared" si="109"/>
        <v>2752.4879999999998</v>
      </c>
      <c r="AN105" s="5"/>
      <c r="AO105" s="34">
        <f t="shared" si="115"/>
        <v>0</v>
      </c>
      <c r="AP105" s="28">
        <f t="shared" si="53"/>
        <v>4764</v>
      </c>
      <c r="AQ105" s="35">
        <f t="shared" si="118"/>
        <v>4764</v>
      </c>
      <c r="AR105" s="36">
        <f t="shared" si="110"/>
        <v>2752.4879999999998</v>
      </c>
      <c r="AS105" s="99"/>
      <c r="AT105" s="37">
        <f t="shared" si="97"/>
        <v>0</v>
      </c>
      <c r="AU105" s="74">
        <f t="shared" si="98"/>
        <v>4764</v>
      </c>
    </row>
    <row r="106" spans="1:47" ht="14.25" customHeight="1" x14ac:dyDescent="0.25">
      <c r="A106" s="83">
        <v>45383</v>
      </c>
      <c r="B106" s="86">
        <f t="shared" si="66"/>
        <v>0</v>
      </c>
      <c r="C106" s="87">
        <f t="shared" si="76"/>
        <v>0</v>
      </c>
      <c r="D106" s="82">
        <f t="shared" si="116"/>
        <v>23</v>
      </c>
      <c r="E106" s="38">
        <f t="shared" si="117"/>
        <v>-74.599999999999909</v>
      </c>
      <c r="F106" s="101">
        <v>2551.34</v>
      </c>
      <c r="G106" s="101">
        <v>2574.39</v>
      </c>
      <c r="H106" s="121">
        <v>3993</v>
      </c>
      <c r="I106" s="121">
        <v>2219.14</v>
      </c>
      <c r="J106" s="103">
        <v>1020.54</v>
      </c>
      <c r="K106" s="94">
        <f t="shared" si="119"/>
        <v>2219.14</v>
      </c>
      <c r="L106" s="5">
        <v>20</v>
      </c>
      <c r="M106" s="106">
        <f t="shared" si="79"/>
        <v>0</v>
      </c>
      <c r="N106" s="108">
        <f t="shared" si="58"/>
        <v>0</v>
      </c>
      <c r="O106" s="10"/>
      <c r="P106" s="20">
        <f t="shared" si="111"/>
        <v>0</v>
      </c>
      <c r="Q106" s="19">
        <f t="shared" si="99"/>
        <v>0</v>
      </c>
      <c r="R106" s="21">
        <f t="shared" si="100"/>
        <v>0</v>
      </c>
      <c r="S106" s="30">
        <v>1287.2</v>
      </c>
      <c r="T106" s="31">
        <f t="shared" si="101"/>
        <v>2219.14</v>
      </c>
      <c r="U106" s="14">
        <v>20</v>
      </c>
      <c r="V106" s="97">
        <f t="shared" si="74"/>
        <v>0</v>
      </c>
      <c r="W106" s="99">
        <f t="shared" si="56"/>
        <v>0</v>
      </c>
      <c r="X106" s="15"/>
      <c r="Y106" s="22">
        <f t="shared" si="112"/>
        <v>0</v>
      </c>
      <c r="Z106" s="23">
        <f t="shared" si="113"/>
        <v>0</v>
      </c>
      <c r="AA106" s="24">
        <f t="shared" si="114"/>
        <v>0</v>
      </c>
      <c r="AB106" s="112">
        <f t="shared" si="105"/>
        <v>3993</v>
      </c>
      <c r="AC106" s="116">
        <f t="shared" si="106"/>
        <v>2219.14</v>
      </c>
      <c r="AD106" s="5"/>
      <c r="AE106" s="21">
        <f t="shared" si="89"/>
        <v>0</v>
      </c>
      <c r="AF106" s="26">
        <f t="shared" si="90"/>
        <v>3993</v>
      </c>
      <c r="AG106" s="30">
        <f t="shared" si="77"/>
        <v>3993</v>
      </c>
      <c r="AH106" s="17">
        <f t="shared" si="107"/>
        <v>2219.14</v>
      </c>
      <c r="AI106" s="7"/>
      <c r="AJ106" s="25">
        <f t="shared" si="61"/>
        <v>0</v>
      </c>
      <c r="AK106" s="27">
        <f t="shared" si="92"/>
        <v>3993</v>
      </c>
      <c r="AL106" s="18">
        <f t="shared" si="108"/>
        <v>4791.5999999999995</v>
      </c>
      <c r="AM106" s="33">
        <f t="shared" si="109"/>
        <v>2662.9679999999998</v>
      </c>
      <c r="AN106" s="5"/>
      <c r="AO106" s="34">
        <f t="shared" si="115"/>
        <v>0</v>
      </c>
      <c r="AP106" s="28">
        <f t="shared" si="53"/>
        <v>4791.5999999999995</v>
      </c>
      <c r="AQ106" s="35">
        <f t="shared" si="118"/>
        <v>4791.5999999999995</v>
      </c>
      <c r="AR106" s="36">
        <f t="shared" si="110"/>
        <v>2662.9679999999998</v>
      </c>
      <c r="AS106" s="99"/>
      <c r="AT106" s="37">
        <f t="shared" si="97"/>
        <v>0</v>
      </c>
      <c r="AU106" s="74">
        <f t="shared" si="98"/>
        <v>4791.5999999999995</v>
      </c>
    </row>
    <row r="107" spans="1:47" ht="14.25" customHeight="1" x14ac:dyDescent="0.25">
      <c r="A107" s="83">
        <v>45413</v>
      </c>
      <c r="B107" s="86">
        <f t="shared" si="66"/>
        <v>-11.980000000000018</v>
      </c>
      <c r="C107" s="87">
        <f t="shared" si="76"/>
        <v>-13.600000000000136</v>
      </c>
      <c r="D107" s="82">
        <f t="shared" si="116"/>
        <v>18</v>
      </c>
      <c r="E107" s="38">
        <f t="shared" si="117"/>
        <v>-18.619999999999891</v>
      </c>
      <c r="F107" s="101">
        <v>2521.4</v>
      </c>
      <c r="G107" s="101">
        <v>2547.19</v>
      </c>
      <c r="H107" s="121">
        <v>4011</v>
      </c>
      <c r="I107" s="121">
        <v>2200.52</v>
      </c>
      <c r="J107" s="103">
        <v>1008.56</v>
      </c>
      <c r="K107" s="94">
        <f t="shared" si="119"/>
        <v>2200.52</v>
      </c>
      <c r="L107" s="5">
        <v>20</v>
      </c>
      <c r="M107" s="106">
        <f t="shared" si="79"/>
        <v>0</v>
      </c>
      <c r="N107" s="108">
        <f t="shared" si="58"/>
        <v>0</v>
      </c>
      <c r="O107" s="10"/>
      <c r="P107" s="20">
        <f t="shared" si="111"/>
        <v>0</v>
      </c>
      <c r="Q107" s="19">
        <f t="shared" si="99"/>
        <v>0</v>
      </c>
      <c r="R107" s="21">
        <f t="shared" si="100"/>
        <v>0</v>
      </c>
      <c r="S107" s="30">
        <v>1273.5999999999999</v>
      </c>
      <c r="T107" s="31">
        <f t="shared" si="101"/>
        <v>2200.52</v>
      </c>
      <c r="U107" s="14">
        <v>20</v>
      </c>
      <c r="V107" s="97">
        <f t="shared" si="74"/>
        <v>0</v>
      </c>
      <c r="W107" s="99">
        <f t="shared" si="56"/>
        <v>0</v>
      </c>
      <c r="X107" s="15"/>
      <c r="Y107" s="22">
        <f t="shared" si="112"/>
        <v>0</v>
      </c>
      <c r="Z107" s="23">
        <f t="shared" si="113"/>
        <v>0</v>
      </c>
      <c r="AA107" s="24">
        <f t="shared" si="114"/>
        <v>0</v>
      </c>
      <c r="AB107" s="112">
        <f t="shared" si="105"/>
        <v>4011</v>
      </c>
      <c r="AC107" s="116">
        <f t="shared" si="106"/>
        <v>2200.52</v>
      </c>
      <c r="AD107" s="5"/>
      <c r="AE107" s="21">
        <f t="shared" si="89"/>
        <v>0</v>
      </c>
      <c r="AF107" s="26">
        <f t="shared" si="90"/>
        <v>4011</v>
      </c>
      <c r="AG107" s="30">
        <f t="shared" si="77"/>
        <v>4011</v>
      </c>
      <c r="AH107" s="17">
        <f t="shared" si="107"/>
        <v>2200.52</v>
      </c>
      <c r="AI107" s="7"/>
      <c r="AJ107" s="25">
        <f t="shared" si="61"/>
        <v>0</v>
      </c>
      <c r="AK107" s="27">
        <f t="shared" si="92"/>
        <v>4011</v>
      </c>
      <c r="AL107" s="18">
        <f t="shared" si="108"/>
        <v>4813.2</v>
      </c>
      <c r="AM107" s="33">
        <f t="shared" si="109"/>
        <v>2640.6239999999998</v>
      </c>
      <c r="AN107" s="5"/>
      <c r="AO107" s="34">
        <f t="shared" si="115"/>
        <v>0</v>
      </c>
      <c r="AP107" s="28">
        <f t="shared" si="53"/>
        <v>4813.2</v>
      </c>
      <c r="AQ107" s="35">
        <f t="shared" si="118"/>
        <v>4813.2</v>
      </c>
      <c r="AR107" s="36">
        <f t="shared" si="110"/>
        <v>2640.6239999999998</v>
      </c>
      <c r="AS107" s="99"/>
      <c r="AT107" s="37">
        <f t="shared" si="97"/>
        <v>0</v>
      </c>
      <c r="AU107" s="74">
        <f t="shared" si="98"/>
        <v>4813.2</v>
      </c>
    </row>
    <row r="108" spans="1:47" ht="14.25" customHeight="1" x14ac:dyDescent="0.25">
      <c r="A108" s="83">
        <v>45444</v>
      </c>
      <c r="B108" s="86">
        <f t="shared" si="66"/>
        <v>23.559999999999945</v>
      </c>
      <c r="C108" s="87">
        <f t="shared" si="76"/>
        <v>27.060000000000173</v>
      </c>
      <c r="D108" s="82">
        <f t="shared" si="116"/>
        <v>12</v>
      </c>
      <c r="E108" s="38">
        <f t="shared" si="117"/>
        <v>56.650000000000091</v>
      </c>
      <c r="F108" s="101">
        <v>2580.3000000000002</v>
      </c>
      <c r="G108" s="101">
        <v>2601.31</v>
      </c>
      <c r="H108" s="121">
        <v>4023</v>
      </c>
      <c r="I108" s="121">
        <v>2257.17</v>
      </c>
      <c r="J108" s="103">
        <v>1032.1199999999999</v>
      </c>
      <c r="K108" s="94">
        <f t="shared" si="119"/>
        <v>2257.17</v>
      </c>
      <c r="L108" s="5">
        <v>20</v>
      </c>
      <c r="M108" s="106">
        <f t="shared" si="79"/>
        <v>0</v>
      </c>
      <c r="N108" s="108">
        <f t="shared" si="58"/>
        <v>0</v>
      </c>
      <c r="O108" s="10"/>
      <c r="P108" s="20">
        <f t="shared" si="111"/>
        <v>0</v>
      </c>
      <c r="Q108" s="19">
        <f t="shared" si="99"/>
        <v>0</v>
      </c>
      <c r="R108" s="21">
        <f t="shared" si="100"/>
        <v>0</v>
      </c>
      <c r="S108" s="30">
        <v>1300.6600000000001</v>
      </c>
      <c r="T108" s="31">
        <f t="shared" si="101"/>
        <v>2257.17</v>
      </c>
      <c r="U108" s="14">
        <v>20</v>
      </c>
      <c r="V108" s="97">
        <f t="shared" si="74"/>
        <v>0</v>
      </c>
      <c r="W108" s="99">
        <f t="shared" si="56"/>
        <v>0</v>
      </c>
      <c r="X108" s="15"/>
      <c r="Y108" s="22">
        <f t="shared" si="112"/>
        <v>0</v>
      </c>
      <c r="Z108" s="23">
        <f t="shared" si="113"/>
        <v>0</v>
      </c>
      <c r="AA108" s="24">
        <f t="shared" si="114"/>
        <v>0</v>
      </c>
      <c r="AB108" s="112">
        <f t="shared" si="105"/>
        <v>4023</v>
      </c>
      <c r="AC108" s="116">
        <f t="shared" si="106"/>
        <v>2257.17</v>
      </c>
      <c r="AD108" s="5"/>
      <c r="AE108" s="21">
        <f t="shared" si="89"/>
        <v>0</v>
      </c>
      <c r="AF108" s="26">
        <f t="shared" si="90"/>
        <v>4023</v>
      </c>
      <c r="AG108" s="30">
        <f t="shared" si="77"/>
        <v>4023</v>
      </c>
      <c r="AH108" s="17">
        <f t="shared" si="107"/>
        <v>2257.17</v>
      </c>
      <c r="AI108" s="7"/>
      <c r="AJ108" s="25">
        <f t="shared" si="61"/>
        <v>0</v>
      </c>
      <c r="AK108" s="27">
        <f t="shared" si="92"/>
        <v>4023</v>
      </c>
      <c r="AL108" s="18">
        <f>+H108*1.2</f>
        <v>4827.5999999999995</v>
      </c>
      <c r="AM108" s="33">
        <f t="shared" si="109"/>
        <v>2708.6039999999998</v>
      </c>
      <c r="AN108" s="5"/>
      <c r="AO108" s="34">
        <f t="shared" si="115"/>
        <v>0</v>
      </c>
      <c r="AP108" s="28">
        <f t="shared" si="53"/>
        <v>4827.5999999999995</v>
      </c>
      <c r="AQ108" s="35">
        <f t="shared" si="118"/>
        <v>4827.5999999999995</v>
      </c>
      <c r="AR108" s="36">
        <f t="shared" si="110"/>
        <v>2708.6039999999998</v>
      </c>
      <c r="AS108" s="99"/>
      <c r="AT108" s="37">
        <f t="shared" si="97"/>
        <v>0</v>
      </c>
      <c r="AU108" s="74">
        <f t="shared" si="98"/>
        <v>4827.5999999999995</v>
      </c>
    </row>
    <row r="109" spans="1:47" ht="14.25" customHeight="1" x14ac:dyDescent="0.25">
      <c r="A109" s="83">
        <v>45474</v>
      </c>
      <c r="B109" s="86">
        <f t="shared" si="66"/>
        <v>68.450000000000045</v>
      </c>
      <c r="C109" s="87">
        <f t="shared" si="76"/>
        <v>86.8599999999999</v>
      </c>
      <c r="D109" s="82">
        <f t="shared" si="116"/>
        <v>8</v>
      </c>
      <c r="E109" s="38">
        <f t="shared" si="117"/>
        <v>173.04999999999973</v>
      </c>
      <c r="F109" s="101">
        <v>2751.42</v>
      </c>
      <c r="G109" s="101">
        <v>2775.04</v>
      </c>
      <c r="H109" s="121">
        <v>4031</v>
      </c>
      <c r="I109" s="121">
        <v>2430.2199999999998</v>
      </c>
      <c r="J109" s="103">
        <v>1100.57</v>
      </c>
      <c r="K109" s="94">
        <f t="shared" si="119"/>
        <v>2430.2199999999998</v>
      </c>
      <c r="L109" s="5">
        <v>20</v>
      </c>
      <c r="M109" s="106">
        <f t="shared" si="79"/>
        <v>0</v>
      </c>
      <c r="N109" s="108">
        <f t="shared" si="58"/>
        <v>0</v>
      </c>
      <c r="O109" s="10"/>
      <c r="P109" s="20">
        <f t="shared" si="111"/>
        <v>0</v>
      </c>
      <c r="Q109" s="19">
        <f t="shared" si="99"/>
        <v>0</v>
      </c>
      <c r="R109" s="21">
        <f t="shared" si="100"/>
        <v>0</v>
      </c>
      <c r="S109" s="30">
        <v>1387.52</v>
      </c>
      <c r="T109" s="31">
        <f t="shared" si="101"/>
        <v>2430.2199999999998</v>
      </c>
      <c r="U109" s="14">
        <v>20</v>
      </c>
      <c r="V109" s="97">
        <f t="shared" si="74"/>
        <v>0</v>
      </c>
      <c r="W109" s="99">
        <f t="shared" si="56"/>
        <v>0</v>
      </c>
      <c r="X109" s="15"/>
      <c r="Y109" s="22">
        <f t="shared" si="112"/>
        <v>0</v>
      </c>
      <c r="Z109" s="23">
        <f t="shared" si="113"/>
        <v>0</v>
      </c>
      <c r="AA109" s="24">
        <f t="shared" si="114"/>
        <v>0</v>
      </c>
      <c r="AB109" s="112">
        <f t="shared" si="105"/>
        <v>4031</v>
      </c>
      <c r="AC109" s="116">
        <f t="shared" si="106"/>
        <v>2430.2199999999998</v>
      </c>
      <c r="AD109" s="5"/>
      <c r="AE109" s="21">
        <f t="shared" si="89"/>
        <v>0</v>
      </c>
      <c r="AF109" s="26">
        <f t="shared" si="90"/>
        <v>4031</v>
      </c>
      <c r="AG109" s="30">
        <f t="shared" si="77"/>
        <v>4031</v>
      </c>
      <c r="AH109" s="17">
        <f>+I109</f>
        <v>2430.2199999999998</v>
      </c>
      <c r="AI109" s="7"/>
      <c r="AJ109" s="25">
        <f t="shared" ref="AJ109:AJ110" si="120">+AI109*AH109</f>
        <v>0</v>
      </c>
      <c r="AK109" s="27">
        <f>+AJ109+AG109</f>
        <v>4031</v>
      </c>
      <c r="AL109" s="18">
        <f>+H109*1.2</f>
        <v>4837.2</v>
      </c>
      <c r="AM109" s="33">
        <f t="shared" si="109"/>
        <v>2916.2639999999997</v>
      </c>
      <c r="AN109" s="5"/>
      <c r="AO109" s="34">
        <f t="shared" si="115"/>
        <v>0</v>
      </c>
      <c r="AP109" s="28">
        <f t="shared" ref="AP109" si="121">+AO109+AL109</f>
        <v>4837.2</v>
      </c>
      <c r="AQ109" s="35">
        <f t="shared" si="118"/>
        <v>4837.2</v>
      </c>
      <c r="AR109" s="36">
        <f t="shared" si="110"/>
        <v>2916.2639999999997</v>
      </c>
      <c r="AS109" s="99"/>
      <c r="AT109" s="37">
        <f t="shared" si="97"/>
        <v>0</v>
      </c>
      <c r="AU109" s="74">
        <f t="shared" si="98"/>
        <v>4837.2</v>
      </c>
    </row>
    <row r="110" spans="1:47" ht="14.25" customHeight="1" x14ac:dyDescent="0.25">
      <c r="A110" s="83">
        <v>45505</v>
      </c>
      <c r="B110" s="86">
        <f t="shared" si="66"/>
        <v>-40.379999999999882</v>
      </c>
      <c r="C110" s="87">
        <f t="shared" si="76"/>
        <v>-48.559999999999945</v>
      </c>
      <c r="D110" s="82">
        <f t="shared" si="116"/>
        <v>3</v>
      </c>
      <c r="E110" s="38">
        <f t="shared" si="117"/>
        <v>-123.05999999999995</v>
      </c>
      <c r="F110" s="101">
        <v>2650.48</v>
      </c>
      <c r="G110" s="101">
        <v>2677.93</v>
      </c>
      <c r="H110" s="121">
        <v>4034</v>
      </c>
      <c r="I110" s="121">
        <v>2307.16</v>
      </c>
      <c r="J110" s="103">
        <v>1060.19</v>
      </c>
      <c r="K110" s="94">
        <f t="shared" si="119"/>
        <v>2307.16</v>
      </c>
      <c r="L110" s="5">
        <v>20</v>
      </c>
      <c r="M110" s="106">
        <f t="shared" ref="M110:M118" si="122">+O110-N110</f>
        <v>0</v>
      </c>
      <c r="N110" s="108">
        <f t="shared" ref="N110:N118" si="123">+IF(O110&lt;=L110,0,(O110-L110))</f>
        <v>0</v>
      </c>
      <c r="O110" s="10"/>
      <c r="P110" s="20">
        <f t="shared" ref="P110:P118" si="124">+M110*J110</f>
        <v>0</v>
      </c>
      <c r="Q110" s="19">
        <f t="shared" ref="Q110:Q118" si="125">+N110*K110</f>
        <v>0</v>
      </c>
      <c r="R110" s="21">
        <f t="shared" ref="R110:R118" si="126">+Q110+P110</f>
        <v>0</v>
      </c>
      <c r="S110" s="30">
        <v>1338.96</v>
      </c>
      <c r="T110" s="31">
        <f t="shared" si="101"/>
        <v>2307.16</v>
      </c>
      <c r="U110" s="14">
        <v>21</v>
      </c>
      <c r="V110" s="97">
        <f t="shared" ref="V110:V118" si="127">+X110-W110</f>
        <v>0</v>
      </c>
      <c r="W110" s="99">
        <f t="shared" ref="W110:W118" si="128">+IF(X110&lt;=U110,0,(X110-U110))</f>
        <v>0</v>
      </c>
      <c r="X110" s="15"/>
      <c r="Y110" s="22">
        <f t="shared" ref="Y110:Y118" si="129">+V110*S110</f>
        <v>0</v>
      </c>
      <c r="Z110" s="23">
        <f t="shared" ref="Z110:Z118" si="130">+W110*T110</f>
        <v>0</v>
      </c>
      <c r="AA110" s="24">
        <f t="shared" ref="AA110:AA118" si="131">+Z110+Y110</f>
        <v>0</v>
      </c>
      <c r="AB110" s="112">
        <f t="shared" ref="AB110:AB118" si="132">+H110</f>
        <v>4034</v>
      </c>
      <c r="AC110" s="116">
        <f t="shared" ref="AC110:AC118" si="133">+I110</f>
        <v>2307.16</v>
      </c>
      <c r="AD110" s="5"/>
      <c r="AE110" s="21">
        <f t="shared" ref="AE110:AE118" si="134">+AD110*AC110</f>
        <v>0</v>
      </c>
      <c r="AF110" s="26">
        <f t="shared" ref="AF110:AF118" si="135">+AE110+AB110</f>
        <v>4034</v>
      </c>
      <c r="AG110" s="30">
        <f t="shared" ref="AG110:AG118" si="136">AB110</f>
        <v>4034</v>
      </c>
      <c r="AH110" s="17">
        <f t="shared" ref="AH110:AH118" si="137">+I110</f>
        <v>2307.16</v>
      </c>
      <c r="AI110" s="7"/>
      <c r="AJ110" s="25">
        <f t="shared" si="120"/>
        <v>0</v>
      </c>
      <c r="AK110" s="27">
        <f t="shared" ref="AK110:AK118" si="138">+AJ110+AG110</f>
        <v>4034</v>
      </c>
      <c r="AL110" s="18">
        <f t="shared" ref="AL110:AL118" si="139">+H110*1.2</f>
        <v>4840.8</v>
      </c>
      <c r="AM110" s="33">
        <f t="shared" ref="AM110:AM118" si="140">+I110*1.2</f>
        <v>2768.5919999999996</v>
      </c>
      <c r="AN110" s="5"/>
      <c r="AO110" s="34">
        <f t="shared" ref="AO110:AO118" si="141">+AN110*AM110</f>
        <v>0</v>
      </c>
      <c r="AP110" s="28">
        <f t="shared" ref="AP110:AP118" si="142">+AO110+AL110</f>
        <v>4840.8</v>
      </c>
      <c r="AQ110" s="35">
        <f t="shared" ref="AQ110:AQ118" si="143">AL110</f>
        <v>4840.8</v>
      </c>
      <c r="AR110" s="36">
        <f t="shared" ref="AR110:AR118" si="144">+I110*1.2</f>
        <v>2768.5919999999996</v>
      </c>
      <c r="AS110" s="99"/>
      <c r="AT110" s="37">
        <f t="shared" ref="AT110:AT118" si="145">+AS110*AR110</f>
        <v>0</v>
      </c>
      <c r="AU110" s="74">
        <f t="shared" ref="AU110:AU118" si="146">+AT110+AQ110</f>
        <v>4840.8</v>
      </c>
    </row>
    <row r="111" spans="1:47" ht="14.25" customHeight="1" x14ac:dyDescent="0.25">
      <c r="A111" s="83">
        <v>45536</v>
      </c>
      <c r="B111" s="86">
        <f t="shared" si="66"/>
        <v>-31.830000000000155</v>
      </c>
      <c r="C111" s="87">
        <f t="shared" si="76"/>
        <v>-42.600000000000136</v>
      </c>
      <c r="D111" s="82">
        <f t="shared" si="116"/>
        <v>-5</v>
      </c>
      <c r="E111" s="38">
        <f t="shared" si="117"/>
        <v>-57.049999999999727</v>
      </c>
      <c r="F111" s="101">
        <v>2570.89</v>
      </c>
      <c r="G111" s="101">
        <v>2592.71</v>
      </c>
      <c r="H111" s="121">
        <v>4029</v>
      </c>
      <c r="I111" s="121">
        <v>2250.11</v>
      </c>
      <c r="J111" s="103">
        <v>1028.3599999999999</v>
      </c>
      <c r="K111" s="94">
        <f>I111</f>
        <v>2250.11</v>
      </c>
      <c r="L111" s="5">
        <v>20</v>
      </c>
      <c r="M111" s="106">
        <f t="shared" si="122"/>
        <v>0</v>
      </c>
      <c r="N111" s="108">
        <f t="shared" si="123"/>
        <v>0</v>
      </c>
      <c r="O111" s="10"/>
      <c r="P111" s="20">
        <f t="shared" si="124"/>
        <v>0</v>
      </c>
      <c r="Q111" s="19">
        <f t="shared" si="125"/>
        <v>0</v>
      </c>
      <c r="R111" s="21">
        <f t="shared" si="126"/>
        <v>0</v>
      </c>
      <c r="S111" s="30">
        <v>1296.3599999999999</v>
      </c>
      <c r="T111" s="31">
        <f t="shared" si="101"/>
        <v>2250.11</v>
      </c>
      <c r="U111" s="14">
        <v>22</v>
      </c>
      <c r="V111" s="97">
        <f t="shared" si="127"/>
        <v>0</v>
      </c>
      <c r="W111" s="99">
        <f t="shared" si="128"/>
        <v>0</v>
      </c>
      <c r="X111" s="15"/>
      <c r="Y111" s="22">
        <f t="shared" si="129"/>
        <v>0</v>
      </c>
      <c r="Z111" s="23">
        <f t="shared" si="130"/>
        <v>0</v>
      </c>
      <c r="AA111" s="24">
        <f t="shared" si="131"/>
        <v>0</v>
      </c>
      <c r="AB111" s="112">
        <f t="shared" si="132"/>
        <v>4029</v>
      </c>
      <c r="AC111" s="116">
        <f t="shared" si="133"/>
        <v>2250.11</v>
      </c>
      <c r="AD111" s="5"/>
      <c r="AE111" s="21">
        <f t="shared" si="134"/>
        <v>0</v>
      </c>
      <c r="AF111" s="26">
        <f t="shared" si="135"/>
        <v>4029</v>
      </c>
      <c r="AG111" s="30">
        <f t="shared" si="136"/>
        <v>4029</v>
      </c>
      <c r="AH111" s="17">
        <f t="shared" si="137"/>
        <v>2250.11</v>
      </c>
      <c r="AI111" s="7"/>
      <c r="AJ111" s="25">
        <f t="shared" ref="AJ111:AJ118" si="147">+AI111*AH111</f>
        <v>0</v>
      </c>
      <c r="AK111" s="27">
        <f t="shared" si="138"/>
        <v>4029</v>
      </c>
      <c r="AL111" s="18">
        <f t="shared" si="139"/>
        <v>4834.8</v>
      </c>
      <c r="AM111" s="33">
        <f t="shared" si="140"/>
        <v>2700.1320000000001</v>
      </c>
      <c r="AN111" s="5"/>
      <c r="AO111" s="34">
        <f t="shared" si="141"/>
        <v>0</v>
      </c>
      <c r="AP111" s="28">
        <f t="shared" si="142"/>
        <v>4834.8</v>
      </c>
      <c r="AQ111" s="35">
        <f t="shared" si="143"/>
        <v>4834.8</v>
      </c>
      <c r="AR111" s="36">
        <f t="shared" si="144"/>
        <v>2700.1320000000001</v>
      </c>
      <c r="AS111" s="99"/>
      <c r="AT111" s="37">
        <f t="shared" si="145"/>
        <v>0</v>
      </c>
      <c r="AU111" s="74">
        <f t="shared" si="146"/>
        <v>4834.8</v>
      </c>
    </row>
    <row r="112" spans="1:47" ht="14.25" customHeight="1" x14ac:dyDescent="0.25">
      <c r="A112" s="83">
        <v>45566</v>
      </c>
      <c r="B112" s="86">
        <f t="shared" si="66"/>
        <v>46.240000000000009</v>
      </c>
      <c r="C112" s="87">
        <f t="shared" si="76"/>
        <v>58.600000000000136</v>
      </c>
      <c r="D112" s="82">
        <f t="shared" si="116"/>
        <v>5</v>
      </c>
      <c r="E112" s="38">
        <f t="shared" si="117"/>
        <v>112.35999999999967</v>
      </c>
      <c r="F112" s="101">
        <v>2686.49</v>
      </c>
      <c r="G112" s="101">
        <v>2709.93</v>
      </c>
      <c r="H112" s="121">
        <v>4034</v>
      </c>
      <c r="I112" s="121">
        <v>2362.4699999999998</v>
      </c>
      <c r="J112" s="103">
        <v>1074.5999999999999</v>
      </c>
      <c r="K112" s="94">
        <f t="shared" si="119"/>
        <v>2362.4699999999998</v>
      </c>
      <c r="L112" s="5">
        <v>20</v>
      </c>
      <c r="M112" s="106">
        <f t="shared" si="122"/>
        <v>0</v>
      </c>
      <c r="N112" s="108">
        <f t="shared" si="123"/>
        <v>0</v>
      </c>
      <c r="O112" s="10"/>
      <c r="P112" s="20">
        <f t="shared" si="124"/>
        <v>0</v>
      </c>
      <c r="Q112" s="19">
        <f t="shared" si="125"/>
        <v>0</v>
      </c>
      <c r="R112" s="21">
        <f t="shared" si="126"/>
        <v>0</v>
      </c>
      <c r="S112" s="30">
        <v>1354.96</v>
      </c>
      <c r="T112" s="31">
        <f t="shared" si="101"/>
        <v>2362.4699999999998</v>
      </c>
      <c r="U112" s="14">
        <v>23</v>
      </c>
      <c r="V112" s="97">
        <f t="shared" si="127"/>
        <v>0</v>
      </c>
      <c r="W112" s="99">
        <f t="shared" si="128"/>
        <v>0</v>
      </c>
      <c r="X112" s="15"/>
      <c r="Y112" s="22">
        <f t="shared" si="129"/>
        <v>0</v>
      </c>
      <c r="Z112" s="23">
        <f t="shared" si="130"/>
        <v>0</v>
      </c>
      <c r="AA112" s="24">
        <f t="shared" si="131"/>
        <v>0</v>
      </c>
      <c r="AB112" s="112">
        <f t="shared" si="132"/>
        <v>4034</v>
      </c>
      <c r="AC112" s="116">
        <f t="shared" si="133"/>
        <v>2362.4699999999998</v>
      </c>
      <c r="AD112" s="5"/>
      <c r="AE112" s="21">
        <f t="shared" si="134"/>
        <v>0</v>
      </c>
      <c r="AF112" s="26">
        <f t="shared" si="135"/>
        <v>4034</v>
      </c>
      <c r="AG112" s="30">
        <f t="shared" si="136"/>
        <v>4034</v>
      </c>
      <c r="AH112" s="17">
        <f t="shared" si="137"/>
        <v>2362.4699999999998</v>
      </c>
      <c r="AI112" s="7"/>
      <c r="AJ112" s="25">
        <f t="shared" si="147"/>
        <v>0</v>
      </c>
      <c r="AK112" s="27">
        <f t="shared" si="138"/>
        <v>4034</v>
      </c>
      <c r="AL112" s="18">
        <f t="shared" si="139"/>
        <v>4840.8</v>
      </c>
      <c r="AM112" s="33">
        <f t="shared" si="140"/>
        <v>2834.9639999999995</v>
      </c>
      <c r="AN112" s="5"/>
      <c r="AO112" s="34">
        <f t="shared" si="141"/>
        <v>0</v>
      </c>
      <c r="AP112" s="28">
        <f t="shared" si="142"/>
        <v>4840.8</v>
      </c>
      <c r="AQ112" s="35">
        <f t="shared" si="143"/>
        <v>4840.8</v>
      </c>
      <c r="AR112" s="36">
        <f t="shared" si="144"/>
        <v>2834.9639999999995</v>
      </c>
      <c r="AS112" s="99"/>
      <c r="AT112" s="37">
        <f t="shared" si="145"/>
        <v>0</v>
      </c>
      <c r="AU112" s="74">
        <f t="shared" si="146"/>
        <v>4840.8</v>
      </c>
    </row>
    <row r="113" spans="1:47" ht="14.25" customHeight="1" x14ac:dyDescent="0.25">
      <c r="A113" s="83">
        <v>45597</v>
      </c>
      <c r="B113" s="86">
        <f t="shared" si="66"/>
        <v>2.6500000000000909</v>
      </c>
      <c r="C113" s="87">
        <f t="shared" si="76"/>
        <v>3.3599999999999</v>
      </c>
      <c r="D113" s="82">
        <f t="shared" si="116"/>
        <v>0</v>
      </c>
      <c r="E113" s="38">
        <f t="shared" si="117"/>
        <v>0</v>
      </c>
      <c r="F113" s="101">
        <v>2693.13</v>
      </c>
      <c r="G113" s="101">
        <v>2716.64</v>
      </c>
      <c r="H113" s="121">
        <v>4034</v>
      </c>
      <c r="I113" s="121">
        <v>2362.4699999999998</v>
      </c>
      <c r="J113" s="103">
        <v>1077.25</v>
      </c>
      <c r="K113" s="94">
        <f t="shared" si="119"/>
        <v>2362.4699999999998</v>
      </c>
      <c r="L113" s="5">
        <v>20</v>
      </c>
      <c r="M113" s="106">
        <f t="shared" si="122"/>
        <v>0</v>
      </c>
      <c r="N113" s="108">
        <f t="shared" si="123"/>
        <v>0</v>
      </c>
      <c r="O113" s="10"/>
      <c r="P113" s="20">
        <f t="shared" si="124"/>
        <v>0</v>
      </c>
      <c r="Q113" s="19">
        <f t="shared" si="125"/>
        <v>0</v>
      </c>
      <c r="R113" s="21">
        <f t="shared" si="126"/>
        <v>0</v>
      </c>
      <c r="S113" s="30">
        <v>1358.32</v>
      </c>
      <c r="T113" s="31">
        <f t="shared" si="101"/>
        <v>2362.4699999999998</v>
      </c>
      <c r="U113" s="14">
        <v>24</v>
      </c>
      <c r="V113" s="97">
        <f t="shared" si="127"/>
        <v>0</v>
      </c>
      <c r="W113" s="99">
        <f t="shared" si="128"/>
        <v>0</v>
      </c>
      <c r="X113" s="15"/>
      <c r="Y113" s="22">
        <f t="shared" si="129"/>
        <v>0</v>
      </c>
      <c r="Z113" s="23">
        <f t="shared" si="130"/>
        <v>0</v>
      </c>
      <c r="AA113" s="24">
        <f t="shared" si="131"/>
        <v>0</v>
      </c>
      <c r="AB113" s="112">
        <f t="shared" si="132"/>
        <v>4034</v>
      </c>
      <c r="AC113" s="116">
        <f t="shared" si="133"/>
        <v>2362.4699999999998</v>
      </c>
      <c r="AD113" s="5"/>
      <c r="AE113" s="21">
        <f t="shared" si="134"/>
        <v>0</v>
      </c>
      <c r="AF113" s="26">
        <f t="shared" si="135"/>
        <v>4034</v>
      </c>
      <c r="AG113" s="30">
        <f t="shared" si="136"/>
        <v>4034</v>
      </c>
      <c r="AH113" s="17">
        <f t="shared" si="137"/>
        <v>2362.4699999999998</v>
      </c>
      <c r="AI113" s="7"/>
      <c r="AJ113" s="25">
        <f t="shared" si="147"/>
        <v>0</v>
      </c>
      <c r="AK113" s="27">
        <f t="shared" si="138"/>
        <v>4034</v>
      </c>
      <c r="AL113" s="18">
        <f t="shared" si="139"/>
        <v>4840.8</v>
      </c>
      <c r="AM113" s="33">
        <f t="shared" si="140"/>
        <v>2834.9639999999995</v>
      </c>
      <c r="AN113" s="5"/>
      <c r="AO113" s="34">
        <f t="shared" si="141"/>
        <v>0</v>
      </c>
      <c r="AP113" s="28">
        <f t="shared" si="142"/>
        <v>4840.8</v>
      </c>
      <c r="AQ113" s="35">
        <f t="shared" si="143"/>
        <v>4840.8</v>
      </c>
      <c r="AR113" s="36">
        <f t="shared" si="144"/>
        <v>2834.9639999999995</v>
      </c>
      <c r="AS113" s="99"/>
      <c r="AT113" s="37">
        <f t="shared" si="145"/>
        <v>0</v>
      </c>
      <c r="AU113" s="74">
        <f t="shared" si="146"/>
        <v>4840.8</v>
      </c>
    </row>
    <row r="114" spans="1:47" ht="14.25" customHeight="1" x14ac:dyDescent="0.25">
      <c r="A114" s="83">
        <v>45627</v>
      </c>
      <c r="B114" s="86">
        <f t="shared" si="66"/>
        <v>40.1400000000001</v>
      </c>
      <c r="C114" s="87">
        <f t="shared" si="76"/>
        <v>49.380000000000109</v>
      </c>
      <c r="D114" s="82">
        <f t="shared" si="116"/>
        <v>-5</v>
      </c>
      <c r="E114" s="38">
        <f t="shared" si="117"/>
        <v>117.46000000000004</v>
      </c>
      <c r="F114" s="101">
        <v>2793.47</v>
      </c>
      <c r="G114" s="101">
        <v>2815.4</v>
      </c>
      <c r="H114" s="121">
        <v>4029</v>
      </c>
      <c r="I114" s="121">
        <v>2479.9299999999998</v>
      </c>
      <c r="J114" s="103">
        <v>1117.3900000000001</v>
      </c>
      <c r="K114" s="94">
        <f t="shared" si="119"/>
        <v>2479.9299999999998</v>
      </c>
      <c r="L114" s="5">
        <v>20</v>
      </c>
      <c r="M114" s="106">
        <f t="shared" si="122"/>
        <v>0</v>
      </c>
      <c r="N114" s="108">
        <f t="shared" si="123"/>
        <v>0</v>
      </c>
      <c r="O114" s="10"/>
      <c r="P114" s="20">
        <f t="shared" si="124"/>
        <v>0</v>
      </c>
      <c r="Q114" s="19">
        <f t="shared" si="125"/>
        <v>0</v>
      </c>
      <c r="R114" s="21">
        <f t="shared" si="126"/>
        <v>0</v>
      </c>
      <c r="S114" s="30">
        <v>1407.7</v>
      </c>
      <c r="T114" s="31">
        <f t="shared" si="101"/>
        <v>2479.9299999999998</v>
      </c>
      <c r="U114" s="14">
        <v>25</v>
      </c>
      <c r="V114" s="97">
        <f t="shared" si="127"/>
        <v>0</v>
      </c>
      <c r="W114" s="99">
        <f t="shared" si="128"/>
        <v>0</v>
      </c>
      <c r="X114" s="15"/>
      <c r="Y114" s="22">
        <f t="shared" si="129"/>
        <v>0</v>
      </c>
      <c r="Z114" s="23">
        <f t="shared" si="130"/>
        <v>0</v>
      </c>
      <c r="AA114" s="24">
        <f t="shared" si="131"/>
        <v>0</v>
      </c>
      <c r="AB114" s="112">
        <f t="shared" si="132"/>
        <v>4029</v>
      </c>
      <c r="AC114" s="116">
        <f t="shared" si="133"/>
        <v>2479.9299999999998</v>
      </c>
      <c r="AD114" s="5"/>
      <c r="AE114" s="21">
        <f t="shared" si="134"/>
        <v>0</v>
      </c>
      <c r="AF114" s="26">
        <f t="shared" si="135"/>
        <v>4029</v>
      </c>
      <c r="AG114" s="30">
        <f t="shared" si="136"/>
        <v>4029</v>
      </c>
      <c r="AH114" s="17">
        <f t="shared" si="137"/>
        <v>2479.9299999999998</v>
      </c>
      <c r="AI114" s="7"/>
      <c r="AJ114" s="25">
        <f t="shared" si="147"/>
        <v>0</v>
      </c>
      <c r="AK114" s="27">
        <f t="shared" si="138"/>
        <v>4029</v>
      </c>
      <c r="AL114" s="18">
        <f t="shared" si="139"/>
        <v>4834.8</v>
      </c>
      <c r="AM114" s="33">
        <f t="shared" si="140"/>
        <v>2975.9159999999997</v>
      </c>
      <c r="AN114" s="5"/>
      <c r="AO114" s="34">
        <f t="shared" si="141"/>
        <v>0</v>
      </c>
      <c r="AP114" s="28">
        <f t="shared" si="142"/>
        <v>4834.8</v>
      </c>
      <c r="AQ114" s="35">
        <f t="shared" si="143"/>
        <v>4834.8</v>
      </c>
      <c r="AR114" s="36">
        <f t="shared" si="144"/>
        <v>2975.9159999999997</v>
      </c>
      <c r="AS114" s="99"/>
      <c r="AT114" s="37">
        <f t="shared" si="145"/>
        <v>0</v>
      </c>
      <c r="AU114" s="74">
        <f t="shared" si="146"/>
        <v>4834.8</v>
      </c>
    </row>
    <row r="115" spans="1:47" ht="14.25" customHeight="1" x14ac:dyDescent="0.25">
      <c r="A115" s="83">
        <v>45658</v>
      </c>
      <c r="B115" s="86">
        <f t="shared" si="66"/>
        <v>367.54999999999995</v>
      </c>
      <c r="C115" s="87">
        <f t="shared" si="76"/>
        <v>463.53999999999996</v>
      </c>
      <c r="D115" s="82">
        <f t="shared" si="116"/>
        <v>14</v>
      </c>
      <c r="E115" s="38">
        <f t="shared" si="117"/>
        <v>890.95000000000027</v>
      </c>
      <c r="F115" s="101">
        <v>3712.35</v>
      </c>
      <c r="G115" s="101">
        <v>3742.48</v>
      </c>
      <c r="H115" s="121">
        <v>4043</v>
      </c>
      <c r="I115" s="121">
        <v>3370.88</v>
      </c>
      <c r="J115" s="103">
        <v>1484.94</v>
      </c>
      <c r="K115" s="94">
        <f t="shared" si="119"/>
        <v>3370.88</v>
      </c>
      <c r="L115" s="5">
        <v>20</v>
      </c>
      <c r="M115" s="106">
        <f t="shared" si="122"/>
        <v>0</v>
      </c>
      <c r="N115" s="108">
        <f t="shared" si="123"/>
        <v>0</v>
      </c>
      <c r="O115" s="10"/>
      <c r="P115" s="20">
        <f t="shared" si="124"/>
        <v>0</v>
      </c>
      <c r="Q115" s="19">
        <f t="shared" si="125"/>
        <v>0</v>
      </c>
      <c r="R115" s="21">
        <f t="shared" si="126"/>
        <v>0</v>
      </c>
      <c r="S115" s="30">
        <v>1871.24</v>
      </c>
      <c r="T115" s="31">
        <f t="shared" si="101"/>
        <v>3370.88</v>
      </c>
      <c r="U115" s="14">
        <v>26</v>
      </c>
      <c r="V115" s="97">
        <f t="shared" si="127"/>
        <v>0</v>
      </c>
      <c r="W115" s="99">
        <f t="shared" si="128"/>
        <v>0</v>
      </c>
      <c r="X115" s="15"/>
      <c r="Y115" s="22">
        <f t="shared" si="129"/>
        <v>0</v>
      </c>
      <c r="Z115" s="23">
        <f t="shared" si="130"/>
        <v>0</v>
      </c>
      <c r="AA115" s="24">
        <f t="shared" si="131"/>
        <v>0</v>
      </c>
      <c r="AB115" s="112">
        <f t="shared" si="132"/>
        <v>4043</v>
      </c>
      <c r="AC115" s="116">
        <f t="shared" si="133"/>
        <v>3370.88</v>
      </c>
      <c r="AD115" s="5"/>
      <c r="AE115" s="21">
        <f t="shared" si="134"/>
        <v>0</v>
      </c>
      <c r="AF115" s="26">
        <f t="shared" si="135"/>
        <v>4043</v>
      </c>
      <c r="AG115" s="30">
        <f t="shared" si="136"/>
        <v>4043</v>
      </c>
      <c r="AH115" s="17">
        <f t="shared" si="137"/>
        <v>3370.88</v>
      </c>
      <c r="AI115" s="7"/>
      <c r="AJ115" s="25">
        <f t="shared" si="147"/>
        <v>0</v>
      </c>
      <c r="AK115" s="27">
        <f t="shared" si="138"/>
        <v>4043</v>
      </c>
      <c r="AL115" s="18">
        <f t="shared" si="139"/>
        <v>4851.5999999999995</v>
      </c>
      <c r="AM115" s="33">
        <f t="shared" si="140"/>
        <v>4045.056</v>
      </c>
      <c r="AN115" s="5"/>
      <c r="AO115" s="34">
        <f t="shared" si="141"/>
        <v>0</v>
      </c>
      <c r="AP115" s="28">
        <f t="shared" si="142"/>
        <v>4851.5999999999995</v>
      </c>
      <c r="AQ115" s="35">
        <f t="shared" si="143"/>
        <v>4851.5999999999995</v>
      </c>
      <c r="AR115" s="36">
        <f t="shared" si="144"/>
        <v>4045.056</v>
      </c>
      <c r="AS115" s="99"/>
      <c r="AT115" s="37">
        <f t="shared" si="145"/>
        <v>0</v>
      </c>
      <c r="AU115" s="74">
        <f t="shared" si="146"/>
        <v>4851.5999999999995</v>
      </c>
    </row>
    <row r="116" spans="1:47" ht="14.25" customHeight="1" x14ac:dyDescent="0.25">
      <c r="A116" s="83">
        <v>45689</v>
      </c>
      <c r="B116" s="86">
        <f t="shared" si="66"/>
        <v>13.940000000000055</v>
      </c>
      <c r="C116" s="87">
        <f t="shared" si="76"/>
        <v>17.569999999999936</v>
      </c>
      <c r="D116" s="82">
        <f t="shared" si="116"/>
        <v>33</v>
      </c>
      <c r="E116" s="38">
        <f t="shared" si="117"/>
        <v>-544.97000000000025</v>
      </c>
      <c r="F116" s="101">
        <v>3167.28</v>
      </c>
      <c r="G116" s="101">
        <v>3195.11</v>
      </c>
      <c r="H116" s="121">
        <v>4076</v>
      </c>
      <c r="I116" s="121">
        <v>2825.91</v>
      </c>
      <c r="J116" s="103">
        <v>1498.88</v>
      </c>
      <c r="K116" s="94">
        <f t="shared" si="119"/>
        <v>2825.91</v>
      </c>
      <c r="L116" s="5">
        <v>20</v>
      </c>
      <c r="M116" s="106">
        <f t="shared" si="122"/>
        <v>0</v>
      </c>
      <c r="N116" s="108">
        <f t="shared" si="123"/>
        <v>0</v>
      </c>
      <c r="O116" s="10"/>
      <c r="P116" s="20">
        <f t="shared" si="124"/>
        <v>0</v>
      </c>
      <c r="Q116" s="19">
        <f t="shared" si="125"/>
        <v>0</v>
      </c>
      <c r="R116" s="21">
        <f t="shared" si="126"/>
        <v>0</v>
      </c>
      <c r="S116" s="30">
        <v>1888.81</v>
      </c>
      <c r="T116" s="31">
        <f t="shared" si="101"/>
        <v>2825.91</v>
      </c>
      <c r="U116" s="14">
        <v>27</v>
      </c>
      <c r="V116" s="97">
        <f t="shared" si="127"/>
        <v>0</v>
      </c>
      <c r="W116" s="99">
        <f t="shared" si="128"/>
        <v>0</v>
      </c>
      <c r="X116" s="15"/>
      <c r="Y116" s="22">
        <f t="shared" si="129"/>
        <v>0</v>
      </c>
      <c r="Z116" s="23">
        <f t="shared" si="130"/>
        <v>0</v>
      </c>
      <c r="AA116" s="24">
        <f t="shared" si="131"/>
        <v>0</v>
      </c>
      <c r="AB116" s="112">
        <f t="shared" si="132"/>
        <v>4076</v>
      </c>
      <c r="AC116" s="116">
        <f t="shared" si="133"/>
        <v>2825.91</v>
      </c>
      <c r="AD116" s="5"/>
      <c r="AE116" s="21">
        <f t="shared" si="134"/>
        <v>0</v>
      </c>
      <c r="AF116" s="26">
        <f t="shared" si="135"/>
        <v>4076</v>
      </c>
      <c r="AG116" s="30">
        <f t="shared" si="136"/>
        <v>4076</v>
      </c>
      <c r="AH116" s="17">
        <f t="shared" si="137"/>
        <v>2825.91</v>
      </c>
      <c r="AI116" s="7"/>
      <c r="AJ116" s="25">
        <f t="shared" si="147"/>
        <v>0</v>
      </c>
      <c r="AK116" s="27">
        <f t="shared" si="138"/>
        <v>4076</v>
      </c>
      <c r="AL116" s="18">
        <f t="shared" si="139"/>
        <v>4891.2</v>
      </c>
      <c r="AM116" s="33">
        <f t="shared" si="140"/>
        <v>3391.0919999999996</v>
      </c>
      <c r="AN116" s="5"/>
      <c r="AO116" s="34">
        <f t="shared" si="141"/>
        <v>0</v>
      </c>
      <c r="AP116" s="28">
        <f t="shared" si="142"/>
        <v>4891.2</v>
      </c>
      <c r="AQ116" s="35">
        <f t="shared" si="143"/>
        <v>4891.2</v>
      </c>
      <c r="AR116" s="36">
        <f t="shared" si="144"/>
        <v>3391.0919999999996</v>
      </c>
      <c r="AS116" s="99"/>
      <c r="AT116" s="37">
        <f t="shared" si="145"/>
        <v>0</v>
      </c>
      <c r="AU116" s="74">
        <f t="shared" si="146"/>
        <v>4891.2</v>
      </c>
    </row>
    <row r="117" spans="1:47" ht="14.25" customHeight="1" x14ac:dyDescent="0.25">
      <c r="A117" s="83">
        <v>45717</v>
      </c>
      <c r="B117" s="86">
        <f t="shared" si="66"/>
        <v>17.009999999999991</v>
      </c>
      <c r="C117" s="87">
        <f t="shared" si="76"/>
        <v>21.440000000000055</v>
      </c>
      <c r="D117" s="82">
        <f t="shared" si="116"/>
        <v>41</v>
      </c>
      <c r="E117" s="38">
        <f t="shared" si="117"/>
        <v>116.97000000000025</v>
      </c>
      <c r="F117" s="101">
        <v>3282.01</v>
      </c>
      <c r="G117" s="101">
        <v>3309.16</v>
      </c>
      <c r="H117" s="121">
        <v>4117</v>
      </c>
      <c r="I117" s="121">
        <v>2942.88</v>
      </c>
      <c r="J117" s="103">
        <v>1515.89</v>
      </c>
      <c r="K117" s="94">
        <f t="shared" si="119"/>
        <v>2942.88</v>
      </c>
      <c r="L117" s="5">
        <v>20</v>
      </c>
      <c r="M117" s="106">
        <f t="shared" si="122"/>
        <v>0</v>
      </c>
      <c r="N117" s="108">
        <f t="shared" si="123"/>
        <v>0</v>
      </c>
      <c r="O117" s="10"/>
      <c r="P117" s="20">
        <f t="shared" si="124"/>
        <v>0</v>
      </c>
      <c r="Q117" s="19">
        <f t="shared" si="125"/>
        <v>0</v>
      </c>
      <c r="R117" s="21">
        <f t="shared" si="126"/>
        <v>0</v>
      </c>
      <c r="S117" s="30">
        <v>1910.25</v>
      </c>
      <c r="T117" s="31">
        <f t="shared" si="101"/>
        <v>2942.88</v>
      </c>
      <c r="U117" s="14">
        <v>28</v>
      </c>
      <c r="V117" s="97">
        <f t="shared" si="127"/>
        <v>0</v>
      </c>
      <c r="W117" s="99">
        <f t="shared" si="128"/>
        <v>0</v>
      </c>
      <c r="X117" s="15"/>
      <c r="Y117" s="22">
        <f t="shared" si="129"/>
        <v>0</v>
      </c>
      <c r="Z117" s="23">
        <f t="shared" si="130"/>
        <v>0</v>
      </c>
      <c r="AA117" s="24">
        <f t="shared" si="131"/>
        <v>0</v>
      </c>
      <c r="AB117" s="112">
        <f t="shared" si="132"/>
        <v>4117</v>
      </c>
      <c r="AC117" s="116">
        <f t="shared" si="133"/>
        <v>2942.88</v>
      </c>
      <c r="AD117" s="5"/>
      <c r="AE117" s="21">
        <f t="shared" si="134"/>
        <v>0</v>
      </c>
      <c r="AF117" s="26">
        <f t="shared" si="135"/>
        <v>4117</v>
      </c>
      <c r="AG117" s="30">
        <f t="shared" si="136"/>
        <v>4117</v>
      </c>
      <c r="AH117" s="17">
        <f t="shared" si="137"/>
        <v>2942.88</v>
      </c>
      <c r="AI117" s="7"/>
      <c r="AJ117" s="25">
        <f t="shared" si="147"/>
        <v>0</v>
      </c>
      <c r="AK117" s="27">
        <f t="shared" si="138"/>
        <v>4117</v>
      </c>
      <c r="AL117" s="18">
        <f t="shared" si="139"/>
        <v>4940.3999999999996</v>
      </c>
      <c r="AM117" s="33">
        <f t="shared" si="140"/>
        <v>3531.4560000000001</v>
      </c>
      <c r="AN117" s="5"/>
      <c r="AO117" s="34">
        <f t="shared" si="141"/>
        <v>0</v>
      </c>
      <c r="AP117" s="28">
        <f t="shared" si="142"/>
        <v>4940.3999999999996</v>
      </c>
      <c r="AQ117" s="35">
        <f t="shared" si="143"/>
        <v>4940.3999999999996</v>
      </c>
      <c r="AR117" s="36">
        <f t="shared" si="144"/>
        <v>3531.4560000000001</v>
      </c>
      <c r="AS117" s="99"/>
      <c r="AT117" s="37">
        <f t="shared" si="145"/>
        <v>0</v>
      </c>
      <c r="AU117" s="74">
        <f t="shared" si="146"/>
        <v>4940.3999999999996</v>
      </c>
    </row>
    <row r="118" spans="1:47" ht="14.25" customHeight="1" x14ac:dyDescent="0.25">
      <c r="A118" s="83">
        <v>45748</v>
      </c>
      <c r="B118" s="86">
        <f t="shared" si="66"/>
        <v>7.9900000000000091</v>
      </c>
      <c r="C118" s="87">
        <f t="shared" si="76"/>
        <v>10.069999999999936</v>
      </c>
      <c r="D118" s="82">
        <f t="shared" si="116"/>
        <v>16</v>
      </c>
      <c r="E118" s="38">
        <f t="shared" si="117"/>
        <v>-48.170000000000073</v>
      </c>
      <c r="F118" s="101">
        <v>3244.67</v>
      </c>
      <c r="G118" s="101">
        <v>3270.1</v>
      </c>
      <c r="H118" s="121">
        <v>4133</v>
      </c>
      <c r="I118" s="121">
        <v>2894.71</v>
      </c>
      <c r="J118" s="103">
        <v>1523.88</v>
      </c>
      <c r="K118" s="94">
        <f t="shared" si="119"/>
        <v>2894.71</v>
      </c>
      <c r="L118" s="5">
        <v>20</v>
      </c>
      <c r="M118" s="106">
        <f t="shared" si="122"/>
        <v>0</v>
      </c>
      <c r="N118" s="108">
        <f t="shared" si="123"/>
        <v>0</v>
      </c>
      <c r="O118" s="10"/>
      <c r="P118" s="20">
        <f t="shared" si="124"/>
        <v>0</v>
      </c>
      <c r="Q118" s="19">
        <f t="shared" si="125"/>
        <v>0</v>
      </c>
      <c r="R118" s="21">
        <f t="shared" si="126"/>
        <v>0</v>
      </c>
      <c r="S118" s="30">
        <v>1920.32</v>
      </c>
      <c r="T118" s="31">
        <f t="shared" si="101"/>
        <v>2894.71</v>
      </c>
      <c r="U118" s="14">
        <v>29</v>
      </c>
      <c r="V118" s="97">
        <f t="shared" si="127"/>
        <v>0</v>
      </c>
      <c r="W118" s="99">
        <f t="shared" si="128"/>
        <v>0</v>
      </c>
      <c r="X118" s="15"/>
      <c r="Y118" s="22">
        <f t="shared" si="129"/>
        <v>0</v>
      </c>
      <c r="Z118" s="23">
        <f t="shared" si="130"/>
        <v>0</v>
      </c>
      <c r="AA118" s="24">
        <f t="shared" si="131"/>
        <v>0</v>
      </c>
      <c r="AB118" s="112">
        <f t="shared" si="132"/>
        <v>4133</v>
      </c>
      <c r="AC118" s="116">
        <f t="shared" si="133"/>
        <v>2894.71</v>
      </c>
      <c r="AD118" s="5"/>
      <c r="AE118" s="21">
        <f t="shared" si="134"/>
        <v>0</v>
      </c>
      <c r="AF118" s="26">
        <f t="shared" si="135"/>
        <v>4133</v>
      </c>
      <c r="AG118" s="30">
        <f t="shared" si="136"/>
        <v>4133</v>
      </c>
      <c r="AH118" s="17">
        <f t="shared" si="137"/>
        <v>2894.71</v>
      </c>
      <c r="AI118" s="7"/>
      <c r="AJ118" s="25">
        <f t="shared" si="147"/>
        <v>0</v>
      </c>
      <c r="AK118" s="27">
        <f t="shared" si="138"/>
        <v>4133</v>
      </c>
      <c r="AL118" s="18">
        <f t="shared" si="139"/>
        <v>4959.5999999999995</v>
      </c>
      <c r="AM118" s="33">
        <f t="shared" si="140"/>
        <v>3473.652</v>
      </c>
      <c r="AN118" s="5"/>
      <c r="AO118" s="34">
        <f t="shared" si="141"/>
        <v>0</v>
      </c>
      <c r="AP118" s="28">
        <f t="shared" si="142"/>
        <v>4959.5999999999995</v>
      </c>
      <c r="AQ118" s="35">
        <f t="shared" si="143"/>
        <v>4959.5999999999995</v>
      </c>
      <c r="AR118" s="36">
        <f t="shared" si="144"/>
        <v>3473.652</v>
      </c>
      <c r="AS118" s="99"/>
      <c r="AT118" s="37">
        <f t="shared" si="145"/>
        <v>0</v>
      </c>
      <c r="AU118" s="74">
        <f t="shared" si="146"/>
        <v>4959.5999999999995</v>
      </c>
    </row>
    <row r="119" spans="1:47" ht="14.25" customHeight="1" x14ac:dyDescent="0.25">
      <c r="A119" s="90"/>
      <c r="B119" s="88"/>
      <c r="C119" s="89"/>
      <c r="D119" s="91"/>
      <c r="E119" s="75"/>
      <c r="F119" s="102"/>
      <c r="G119" s="102"/>
      <c r="H119" s="122"/>
      <c r="I119" s="122"/>
      <c r="J119" s="105"/>
      <c r="K119" s="95"/>
      <c r="L119" s="44"/>
      <c r="M119" s="107"/>
      <c r="N119" s="109"/>
      <c r="O119" s="45"/>
      <c r="P119" s="46"/>
      <c r="Q119" s="47"/>
      <c r="R119" s="48"/>
      <c r="S119" s="49"/>
      <c r="T119" s="50"/>
      <c r="U119" s="51"/>
      <c r="V119" s="98"/>
      <c r="W119" s="100"/>
      <c r="X119" s="53"/>
      <c r="Y119" s="54"/>
      <c r="Z119" s="55"/>
      <c r="AA119" s="56"/>
      <c r="AB119" s="113"/>
      <c r="AC119" s="117"/>
      <c r="AD119" s="44"/>
      <c r="AE119" s="48"/>
      <c r="AF119" s="57"/>
      <c r="AG119" s="49"/>
      <c r="AH119" s="58"/>
      <c r="AI119" s="52"/>
      <c r="AJ119" s="59"/>
      <c r="AK119" s="60"/>
      <c r="AL119" s="61"/>
      <c r="AM119" s="62"/>
      <c r="AN119" s="44"/>
      <c r="AO119" s="63"/>
      <c r="AP119" s="64"/>
      <c r="AQ119" s="96"/>
      <c r="AR119" s="65"/>
      <c r="AS119" s="100"/>
      <c r="AT119" s="66"/>
      <c r="AU119" s="76"/>
    </row>
    <row r="120" spans="1:47" ht="14.25" customHeight="1" x14ac:dyDescent="0.25">
      <c r="A120" s="1"/>
      <c r="B120" s="72"/>
      <c r="C120" s="72"/>
      <c r="D120" s="72"/>
      <c r="E120" s="72"/>
      <c r="F120" s="1"/>
      <c r="G120" s="1"/>
      <c r="H120" s="123"/>
      <c r="I120" s="114"/>
      <c r="J120" s="1"/>
      <c r="K120" s="1"/>
      <c r="L120" s="1"/>
      <c r="M120" s="1"/>
      <c r="N120" s="1"/>
      <c r="O120" s="1"/>
      <c r="P120" s="1"/>
      <c r="Q120" s="1"/>
      <c r="R120" s="1"/>
      <c r="S120"/>
      <c r="T120"/>
      <c r="U120"/>
      <c r="V120"/>
      <c r="W120"/>
      <c r="X120"/>
      <c r="Y120"/>
      <c r="Z120"/>
      <c r="AA120"/>
      <c r="AB120" s="114"/>
      <c r="AC120" s="114"/>
      <c r="AD120" s="1"/>
      <c r="AE120" s="1"/>
      <c r="AF120" s="1"/>
      <c r="AG120"/>
      <c r="AH120"/>
      <c r="AI120"/>
      <c r="AJ120"/>
      <c r="AK120"/>
      <c r="AL120" s="1"/>
      <c r="AM120" s="1"/>
      <c r="AN120" s="1"/>
      <c r="AO120" s="1"/>
      <c r="AP120" s="1"/>
      <c r="AQ120"/>
      <c r="AR120"/>
      <c r="AS120"/>
      <c r="AT120"/>
      <c r="AU120"/>
    </row>
    <row r="121" spans="1:47" ht="14.25" customHeight="1" x14ac:dyDescent="0.25">
      <c r="A121" s="1"/>
      <c r="B121" s="72"/>
      <c r="C121" s="72"/>
      <c r="D121" s="72"/>
      <c r="E121" s="72"/>
      <c r="F121" s="1"/>
      <c r="G121" s="1"/>
      <c r="H121" s="123"/>
      <c r="I121" s="114"/>
      <c r="J121" s="1"/>
      <c r="K121" s="1"/>
      <c r="L121" s="1"/>
      <c r="M121" s="1"/>
      <c r="N121" s="1"/>
      <c r="O121" s="1"/>
      <c r="P121" s="1"/>
      <c r="Q121" s="1"/>
      <c r="R121" s="1"/>
      <c r="S121"/>
      <c r="T121"/>
      <c r="U121"/>
      <c r="V121"/>
      <c r="W121"/>
      <c r="X121"/>
      <c r="Y121"/>
      <c r="Z121"/>
      <c r="AA121"/>
      <c r="AB121" s="114"/>
      <c r="AC121" s="114"/>
      <c r="AD121" s="1"/>
      <c r="AE121" s="1"/>
      <c r="AF121" s="1"/>
      <c r="AG121"/>
      <c r="AH121"/>
      <c r="AI121"/>
      <c r="AJ121"/>
      <c r="AK121"/>
      <c r="AL121" s="1"/>
      <c r="AM121" s="1"/>
      <c r="AN121" s="1"/>
      <c r="AO121" s="1"/>
      <c r="AP121" s="1"/>
      <c r="AQ121"/>
      <c r="AR121"/>
      <c r="AS121"/>
      <c r="AT121"/>
      <c r="AU121"/>
    </row>
    <row r="122" spans="1:47" ht="14.25" customHeight="1" x14ac:dyDescent="0.25">
      <c r="A122" s="1"/>
      <c r="B122" s="72"/>
      <c r="C122" s="72"/>
      <c r="D122" s="72"/>
      <c r="E122" s="72"/>
      <c r="F122" s="1"/>
      <c r="G122" s="1"/>
      <c r="H122" s="123"/>
      <c r="I122" s="114"/>
      <c r="J122" s="1"/>
      <c r="K122" s="1"/>
      <c r="L122" s="1"/>
      <c r="M122" s="1"/>
      <c r="N122" s="1"/>
      <c r="O122" s="1"/>
      <c r="P122" s="1"/>
      <c r="Q122" s="1"/>
      <c r="R122" s="1"/>
      <c r="S122"/>
      <c r="T122"/>
      <c r="U122"/>
      <c r="V122"/>
      <c r="W122"/>
      <c r="X122"/>
      <c r="Y122"/>
      <c r="Z122"/>
      <c r="AA122"/>
      <c r="AB122" s="114"/>
      <c r="AC122" s="114"/>
      <c r="AD122" s="1"/>
      <c r="AE122" s="1"/>
      <c r="AF122" s="1"/>
      <c r="AG122"/>
      <c r="AH122"/>
      <c r="AI122"/>
      <c r="AJ122"/>
      <c r="AK122"/>
      <c r="AL122" s="1"/>
      <c r="AM122" s="1"/>
      <c r="AN122" s="1"/>
      <c r="AO122" s="1"/>
      <c r="AP122" s="1"/>
      <c r="AQ122"/>
      <c r="AR122"/>
      <c r="AS122"/>
      <c r="AT122"/>
      <c r="AU122"/>
    </row>
    <row r="123" spans="1:47" ht="14.25" customHeight="1" x14ac:dyDescent="0.25">
      <c r="A123" s="1"/>
      <c r="B123" s="72"/>
      <c r="C123" s="72"/>
      <c r="D123" s="72"/>
      <c r="E123" s="72"/>
      <c r="F123" s="1"/>
      <c r="G123" s="1"/>
      <c r="H123" s="123"/>
      <c r="I123" s="114"/>
      <c r="J123" s="1"/>
      <c r="K123" s="1"/>
      <c r="L123" s="1"/>
      <c r="M123" s="1"/>
      <c r="N123" s="1"/>
      <c r="O123" s="1"/>
      <c r="P123" s="1"/>
      <c r="Q123" s="1"/>
      <c r="R123" s="1"/>
      <c r="S123"/>
      <c r="T123"/>
      <c r="U123"/>
      <c r="V123"/>
      <c r="W123"/>
      <c r="X123"/>
      <c r="Y123"/>
      <c r="Z123"/>
      <c r="AA123"/>
      <c r="AB123" s="114"/>
      <c r="AC123" s="114"/>
      <c r="AD123" s="1"/>
      <c r="AE123" s="1"/>
      <c r="AF123" s="1"/>
      <c r="AG123"/>
      <c r="AH123"/>
      <c r="AI123"/>
      <c r="AJ123"/>
      <c r="AK123"/>
      <c r="AL123" s="1"/>
      <c r="AM123" s="1"/>
      <c r="AN123" s="1"/>
      <c r="AO123" s="1"/>
      <c r="AP123" s="1"/>
      <c r="AQ123"/>
      <c r="AR123"/>
      <c r="AS123"/>
      <c r="AT123"/>
      <c r="AU123"/>
    </row>
    <row r="124" spans="1:47" ht="14.25" customHeight="1" x14ac:dyDescent="0.25">
      <c r="A124" s="1"/>
      <c r="B124" s="72"/>
      <c r="C124" s="72"/>
      <c r="D124" s="72"/>
      <c r="E124" s="72"/>
      <c r="F124" s="1"/>
      <c r="G124" s="1"/>
      <c r="H124" s="180" t="s">
        <v>46</v>
      </c>
      <c r="I124" s="180"/>
      <c r="J124" s="180"/>
      <c r="K124" s="180"/>
      <c r="L124" s="180"/>
      <c r="M124" s="180"/>
      <c r="N124" s="180"/>
      <c r="O124" s="1"/>
      <c r="P124" s="1"/>
      <c r="Q124" s="1"/>
      <c r="R124" s="1"/>
      <c r="S124"/>
      <c r="T124"/>
      <c r="U124"/>
      <c r="V124"/>
      <c r="W124"/>
      <c r="X124"/>
      <c r="Y124"/>
      <c r="Z124"/>
      <c r="AA124"/>
      <c r="AB124" s="114"/>
      <c r="AC124" s="114"/>
      <c r="AD124" s="1"/>
      <c r="AE124" s="1"/>
      <c r="AF124" s="1"/>
      <c r="AG124"/>
      <c r="AH124"/>
      <c r="AI124"/>
      <c r="AJ124"/>
      <c r="AK124"/>
      <c r="AL124" s="1"/>
      <c r="AM124" s="1"/>
      <c r="AN124" s="1"/>
      <c r="AO124" s="1"/>
      <c r="AP124" s="1"/>
      <c r="AQ124"/>
      <c r="AR124"/>
      <c r="AS124"/>
      <c r="AT124"/>
      <c r="AU124"/>
    </row>
    <row r="125" spans="1:47" ht="14.25" customHeight="1" x14ac:dyDescent="0.25">
      <c r="A125" s="1"/>
      <c r="B125" s="72"/>
      <c r="C125" s="72"/>
      <c r="D125" s="72"/>
      <c r="E125" s="72"/>
      <c r="F125" s="1"/>
      <c r="G125" s="1"/>
      <c r="H125" s="124"/>
      <c r="I125" s="125" t="s">
        <v>47</v>
      </c>
      <c r="J125" s="40" t="s">
        <v>48</v>
      </c>
      <c r="K125" s="40" t="s">
        <v>49</v>
      </c>
      <c r="L125" s="40" t="s">
        <v>50</v>
      </c>
      <c r="M125" s="40" t="s">
        <v>51</v>
      </c>
      <c r="N125" s="40" t="s">
        <v>52</v>
      </c>
      <c r="O125" s="1"/>
      <c r="P125" s="1"/>
      <c r="Q125" s="1"/>
      <c r="R125" s="1"/>
      <c r="S125"/>
      <c r="T125"/>
      <c r="U125"/>
      <c r="V125"/>
      <c r="W125"/>
      <c r="X125"/>
      <c r="Y125"/>
      <c r="Z125"/>
      <c r="AA125"/>
      <c r="AB125" s="114"/>
      <c r="AC125" s="114"/>
      <c r="AD125" s="1"/>
      <c r="AE125" s="1"/>
      <c r="AF125" s="1"/>
      <c r="AG125"/>
      <c r="AH125"/>
      <c r="AI125"/>
      <c r="AJ125"/>
      <c r="AK125"/>
      <c r="AL125" s="1"/>
      <c r="AM125" s="1"/>
      <c r="AN125" s="1"/>
      <c r="AO125" s="1"/>
      <c r="AP125" s="1"/>
      <c r="AQ125"/>
      <c r="AR125"/>
      <c r="AS125"/>
      <c r="AT125"/>
      <c r="AU125"/>
    </row>
    <row r="126" spans="1:47" ht="14.25" customHeight="1" x14ac:dyDescent="0.25">
      <c r="A126" s="1"/>
      <c r="B126" s="72"/>
      <c r="C126" s="72"/>
      <c r="D126" s="72"/>
      <c r="E126" s="72"/>
      <c r="F126" s="1"/>
      <c r="G126" s="1"/>
      <c r="H126" s="125" t="s">
        <v>53</v>
      </c>
      <c r="I126" s="126">
        <f>+SUM(O7:O18)/12</f>
        <v>18.411666666666665</v>
      </c>
      <c r="J126" s="41">
        <f>+SUM(X7:X18)/12</f>
        <v>15.835833333333332</v>
      </c>
      <c r="K126" s="41">
        <f>+SUM(AD7:AD18)/12</f>
        <v>12.778333333333331</v>
      </c>
      <c r="L126" s="41">
        <f>+SUM(AI7:AI18)/12</f>
        <v>15.958333333333334</v>
      </c>
      <c r="M126" s="41">
        <f>+SUM(AN7:AN18)/12</f>
        <v>20</v>
      </c>
      <c r="N126" s="41">
        <f>+SUM(AS7:AS18)/12</f>
        <v>31.115833333333331</v>
      </c>
      <c r="O126" s="1"/>
      <c r="P126" s="1"/>
      <c r="Q126" s="1"/>
      <c r="R126" s="1"/>
      <c r="S126"/>
      <c r="T126"/>
      <c r="U126"/>
      <c r="V126"/>
      <c r="W126"/>
      <c r="X126"/>
      <c r="Y126"/>
      <c r="Z126"/>
      <c r="AA126"/>
      <c r="AB126" s="114"/>
      <c r="AC126" s="114"/>
      <c r="AD126" s="1"/>
      <c r="AE126" s="1"/>
      <c r="AF126" s="1"/>
      <c r="AG126"/>
      <c r="AH126"/>
      <c r="AI126"/>
      <c r="AJ126"/>
      <c r="AK126"/>
      <c r="AL126" s="1"/>
      <c r="AM126" s="1"/>
      <c r="AN126" s="1"/>
      <c r="AO126" s="1"/>
      <c r="AP126" s="1"/>
      <c r="AQ126"/>
      <c r="AR126"/>
      <c r="AS126"/>
      <c r="AT126"/>
      <c r="AU126"/>
    </row>
    <row r="127" spans="1:47" ht="14.25" customHeight="1" x14ac:dyDescent="0.25">
      <c r="A127" s="1"/>
      <c r="B127" s="72"/>
      <c r="C127" s="72"/>
      <c r="D127" s="72"/>
      <c r="E127" s="72"/>
      <c r="F127" s="1"/>
      <c r="G127" s="1"/>
      <c r="H127" s="125" t="s">
        <v>54</v>
      </c>
      <c r="I127" s="126">
        <f>+SUM(O19:O30)/12</f>
        <v>18.398333333333337</v>
      </c>
      <c r="J127" s="41">
        <f>+SUM(X19:X30)/12</f>
        <v>16.059999999999999</v>
      </c>
      <c r="K127" s="41">
        <f>+SUM(AD19:AD30)/12</f>
        <v>13.046666666666667</v>
      </c>
      <c r="L127" s="41">
        <f>+SUM(AI19:AI30)/12</f>
        <v>16.410833333333333</v>
      </c>
      <c r="M127" s="41">
        <f>+SUM(AN19:AN30)/12</f>
        <v>20.43</v>
      </c>
      <c r="N127" s="41">
        <f>+SUM(AS19:AS30)/12</f>
        <v>31.415833333333335</v>
      </c>
      <c r="O127" s="1"/>
      <c r="P127" s="1"/>
      <c r="Q127" s="1"/>
      <c r="R127" s="1"/>
      <c r="S127"/>
      <c r="T127"/>
      <c r="U127"/>
      <c r="V127"/>
      <c r="W127"/>
      <c r="X127"/>
      <c r="Y127"/>
      <c r="Z127"/>
      <c r="AA127"/>
      <c r="AB127" s="114"/>
      <c r="AC127" s="114"/>
      <c r="AD127" s="1"/>
      <c r="AE127" s="1"/>
      <c r="AF127" s="1"/>
      <c r="AG127"/>
      <c r="AH127"/>
      <c r="AI127"/>
      <c r="AJ127"/>
      <c r="AK127"/>
      <c r="AL127" s="1"/>
      <c r="AM127" s="1"/>
      <c r="AN127" s="1"/>
      <c r="AO127" s="1"/>
      <c r="AP127" s="1"/>
      <c r="AQ127"/>
      <c r="AR127"/>
      <c r="AS127"/>
      <c r="AT127"/>
      <c r="AU127"/>
    </row>
    <row r="128" spans="1:47" ht="14.25" customHeight="1" x14ac:dyDescent="0.25">
      <c r="A128" s="1"/>
      <c r="B128" s="72"/>
      <c r="C128" s="72"/>
      <c r="D128" s="72"/>
      <c r="E128" s="72"/>
      <c r="F128" s="1"/>
      <c r="G128" s="1"/>
      <c r="H128" s="125" t="s">
        <v>55</v>
      </c>
      <c r="I128" s="126">
        <f>+SUM(O31:O42)/12</f>
        <v>18.223333333333336</v>
      </c>
      <c r="J128" s="41">
        <f>+SUM(X31:X42)/12</f>
        <v>16.101666666666663</v>
      </c>
      <c r="K128" s="41">
        <f>+SUM(AD31:AD42)/12</f>
        <v>13.055000000000001</v>
      </c>
      <c r="L128" s="41">
        <f>+SUM(AI31:AI42)/12</f>
        <v>16.363333333333337</v>
      </c>
      <c r="M128" s="41">
        <f>+SUM(AN31:AN42)/12</f>
        <v>20.35166666666667</v>
      </c>
      <c r="N128" s="41">
        <f>+SUM(AS31:AS42)/12</f>
        <v>30.249166666666667</v>
      </c>
      <c r="O128" s="1"/>
      <c r="P128" s="1"/>
      <c r="Q128" s="1"/>
      <c r="R128" s="1"/>
      <c r="S128"/>
      <c r="T128"/>
      <c r="U128"/>
      <c r="V128"/>
      <c r="W128"/>
      <c r="X128"/>
      <c r="Y128"/>
      <c r="Z128"/>
      <c r="AA128"/>
      <c r="AB128" s="114"/>
      <c r="AC128" s="114"/>
      <c r="AD128" s="1"/>
      <c r="AE128" s="1"/>
      <c r="AF128" s="1"/>
      <c r="AG128"/>
      <c r="AH128"/>
      <c r="AI128"/>
      <c r="AJ128"/>
      <c r="AK128"/>
      <c r="AL128" s="1"/>
      <c r="AM128" s="1"/>
      <c r="AN128" s="1"/>
      <c r="AO128" s="1"/>
      <c r="AP128" s="1"/>
      <c r="AQ128"/>
      <c r="AR128"/>
      <c r="AS128"/>
      <c r="AT128"/>
      <c r="AU128"/>
    </row>
    <row r="129" spans="1:47" ht="14.25" customHeight="1" x14ac:dyDescent="0.25">
      <c r="A129" s="1"/>
      <c r="B129" s="72"/>
      <c r="C129" s="72"/>
      <c r="D129" s="72"/>
      <c r="E129" s="72"/>
      <c r="F129" s="1"/>
      <c r="G129" s="1"/>
      <c r="H129" s="125" t="s">
        <v>56</v>
      </c>
      <c r="I129" s="126">
        <f>+SUM(O43:O54)/12</f>
        <v>17.738333333333337</v>
      </c>
      <c r="J129" s="41">
        <f>+SUM(X43:X54)/12</f>
        <v>15.758333333333333</v>
      </c>
      <c r="K129" s="41">
        <f>+SUM(AD43:AD54)/12</f>
        <v>12.908333333333331</v>
      </c>
      <c r="L129" s="41">
        <f>+SUM(AI43:AI54)/12</f>
        <v>15.967499999999999</v>
      </c>
      <c r="M129" s="41">
        <f>+SUM(AN43:AN54)/12</f>
        <v>19.741666666666664</v>
      </c>
      <c r="N129" s="41">
        <f>+SUM(AS43:AS54)/12</f>
        <v>28.659999999999993</v>
      </c>
      <c r="O129" s="1"/>
      <c r="P129" s="1"/>
      <c r="Q129" s="1"/>
      <c r="R129" s="1"/>
      <c r="S129"/>
      <c r="T129"/>
      <c r="U129"/>
      <c r="V129"/>
      <c r="W129"/>
      <c r="X129"/>
      <c r="Y129"/>
      <c r="Z129"/>
      <c r="AA129"/>
      <c r="AB129" s="114"/>
      <c r="AC129" s="114"/>
      <c r="AD129" s="1"/>
      <c r="AE129" s="1"/>
      <c r="AF129" s="1"/>
      <c r="AG129"/>
      <c r="AH129"/>
      <c r="AI129"/>
      <c r="AJ129"/>
      <c r="AK129"/>
      <c r="AL129" s="1"/>
      <c r="AM129" s="1"/>
      <c r="AN129" s="1"/>
      <c r="AO129" s="1"/>
      <c r="AP129" s="1"/>
      <c r="AQ129"/>
      <c r="AR129"/>
      <c r="AS129"/>
      <c r="AT129"/>
      <c r="AU129"/>
    </row>
    <row r="130" spans="1:47" x14ac:dyDescent="0.25">
      <c r="A130" s="1"/>
      <c r="B130" s="72"/>
      <c r="C130" s="72"/>
      <c r="D130" s="72"/>
      <c r="E130" s="72"/>
      <c r="F130" s="1"/>
      <c r="G130" s="1"/>
      <c r="H130" s="125" t="s">
        <v>57</v>
      </c>
      <c r="I130" s="126">
        <f>+SUM(O55:O66)/11</f>
        <v>18.480909090909087</v>
      </c>
      <c r="J130" s="41">
        <f>+SUM(X55:X66)/11</f>
        <v>16.506363636363641</v>
      </c>
      <c r="K130" s="41">
        <f>+SUM(AD55:AD66)/11</f>
        <v>13.620909090909089</v>
      </c>
      <c r="L130" s="41">
        <f>+SUM(AI55:AI66)/11</f>
        <v>16.239090909090908</v>
      </c>
      <c r="M130" s="41">
        <f>+SUM(AN55:AN66)/11</f>
        <v>19.801818181818188</v>
      </c>
      <c r="N130" s="41">
        <f>+SUM(AS55:AS66)/11</f>
        <v>28.980909090909094</v>
      </c>
      <c r="O130" s="1"/>
      <c r="P130" s="1"/>
      <c r="Q130" s="1"/>
      <c r="R130" s="1"/>
      <c r="S130"/>
      <c r="T130"/>
      <c r="U130"/>
      <c r="V130"/>
      <c r="W130"/>
      <c r="X130"/>
      <c r="Y130"/>
      <c r="Z130"/>
      <c r="AA130"/>
      <c r="AB130" s="114"/>
      <c r="AC130" s="114"/>
      <c r="AD130" s="1"/>
      <c r="AE130" s="1"/>
      <c r="AF130" s="1"/>
      <c r="AG130"/>
      <c r="AH130"/>
      <c r="AI130"/>
      <c r="AJ130"/>
      <c r="AK130"/>
      <c r="AL130" s="1"/>
      <c r="AM130" s="1"/>
      <c r="AN130" s="1"/>
      <c r="AO130" s="1"/>
      <c r="AP130" s="1"/>
      <c r="AQ130"/>
      <c r="AR130"/>
      <c r="AS130"/>
      <c r="AT130"/>
      <c r="AU130"/>
    </row>
    <row r="131" spans="1:47" ht="14.25" customHeight="1" x14ac:dyDescent="0.25">
      <c r="A131" s="1"/>
      <c r="B131" s="72"/>
      <c r="C131" s="72"/>
      <c r="D131" s="72"/>
      <c r="E131" s="72"/>
      <c r="F131" s="1"/>
      <c r="G131" s="1"/>
      <c r="H131" s="125" t="s">
        <v>58</v>
      </c>
      <c r="I131" s="126">
        <f>+SUM(O67:O78)/12</f>
        <v>17.61333333333333</v>
      </c>
      <c r="J131" s="41">
        <f>+SUM(X67:X78)/12</f>
        <v>15.699166666666665</v>
      </c>
      <c r="K131" s="41">
        <f>+SUM(AD67:AD78)/12</f>
        <v>12.989166666666668</v>
      </c>
      <c r="L131" s="41">
        <f>+SUM(AI67:AI78)/12</f>
        <v>15.666666666666666</v>
      </c>
      <c r="M131" s="41">
        <f>+SUM(AN67:AN78)/12</f>
        <v>19.798333333333332</v>
      </c>
      <c r="N131" s="41">
        <f>+SUM(AS67:AS78)/12</f>
        <v>31.310000000000006</v>
      </c>
      <c r="O131" s="1"/>
      <c r="P131" s="1"/>
      <c r="Q131" s="1"/>
      <c r="R131" s="1"/>
      <c r="S131"/>
      <c r="T131"/>
      <c r="U131"/>
      <c r="V131"/>
      <c r="W131"/>
      <c r="X131"/>
      <c r="Y131"/>
      <c r="Z131"/>
      <c r="AA131"/>
      <c r="AB131" s="114"/>
      <c r="AC131" s="114"/>
      <c r="AD131" s="1"/>
      <c r="AE131" s="1"/>
      <c r="AF131" s="1"/>
      <c r="AG131"/>
      <c r="AH131"/>
      <c r="AI131"/>
      <c r="AJ131"/>
      <c r="AK131"/>
      <c r="AL131" s="1"/>
      <c r="AM131" s="1"/>
      <c r="AN131" s="1"/>
      <c r="AO131" s="1"/>
      <c r="AP131" s="1"/>
      <c r="AQ131"/>
      <c r="AR131"/>
      <c r="AS131"/>
      <c r="AT131"/>
      <c r="AU131"/>
    </row>
    <row r="132" spans="1:47" ht="14.25" customHeight="1" x14ac:dyDescent="0.25">
      <c r="A132" s="1"/>
      <c r="B132" s="72"/>
      <c r="C132" s="72"/>
      <c r="D132" s="72"/>
      <c r="E132" s="72"/>
      <c r="F132" s="1"/>
      <c r="G132" s="1"/>
      <c r="H132" s="125" t="s">
        <v>59</v>
      </c>
      <c r="I132" s="127">
        <f>+SUM(O79:O90)/12</f>
        <v>16.403333333333332</v>
      </c>
      <c r="J132" s="42">
        <f>+SUM(X79:X90)/12</f>
        <v>14.8025</v>
      </c>
      <c r="K132" s="42">
        <f>+SUM(AD79:AD90)/12</f>
        <v>12.490833333333335</v>
      </c>
      <c r="L132" s="42">
        <f>+SUM(AI79:AI90)/12</f>
        <v>15.5625</v>
      </c>
      <c r="M132" s="42">
        <f>+SUM(AN79:AN90)/12</f>
        <v>19.850000000000005</v>
      </c>
      <c r="N132" s="42">
        <f>+SUM(AS79:AS90)/12</f>
        <v>31.952500000000001</v>
      </c>
      <c r="O132" s="1"/>
      <c r="P132" s="1"/>
      <c r="Q132" s="1"/>
      <c r="R132" s="1"/>
      <c r="S132"/>
      <c r="T132"/>
      <c r="U132"/>
      <c r="V132"/>
      <c r="W132"/>
      <c r="X132"/>
      <c r="Y132"/>
      <c r="Z132"/>
      <c r="AA132"/>
      <c r="AB132" s="114"/>
      <c r="AC132" s="114"/>
      <c r="AD132" s="1"/>
      <c r="AE132" s="1"/>
      <c r="AF132" s="1"/>
      <c r="AG132"/>
      <c r="AH132"/>
      <c r="AI132"/>
      <c r="AJ132"/>
      <c r="AK132"/>
      <c r="AL132" s="1"/>
      <c r="AM132" s="1"/>
      <c r="AN132" s="1"/>
      <c r="AO132" s="1"/>
      <c r="AP132" s="1"/>
      <c r="AQ132"/>
      <c r="AR132"/>
      <c r="AS132"/>
      <c r="AT132"/>
      <c r="AU132"/>
    </row>
    <row r="133" spans="1:47" ht="14.25" customHeight="1" x14ac:dyDescent="0.25">
      <c r="A133" s="1"/>
      <c r="B133" s="72"/>
      <c r="C133" s="72"/>
      <c r="D133" s="72"/>
      <c r="E133" s="72"/>
      <c r="F133" s="1"/>
      <c r="G133" s="1"/>
      <c r="H133" s="125" t="s">
        <v>60</v>
      </c>
      <c r="I133" s="128">
        <f>+SUM(O91:O102)/12</f>
        <v>0</v>
      </c>
      <c r="J133" s="42">
        <f>+SUM(X91:X102)/12</f>
        <v>0</v>
      </c>
      <c r="K133" s="42">
        <f>+SUM(AD91:AD102)/12</f>
        <v>12.490833333333335</v>
      </c>
      <c r="L133" s="42">
        <f>+SUM(AI91:AI102)/12</f>
        <v>0</v>
      </c>
      <c r="M133" s="42">
        <f>+SUM(AN91:AN102)/12</f>
        <v>0</v>
      </c>
      <c r="N133" s="42">
        <f>+SUM(AS91:AS102)/12</f>
        <v>0</v>
      </c>
      <c r="O133" s="1"/>
      <c r="P133" s="1"/>
      <c r="Q133" s="1"/>
      <c r="R133" s="1"/>
      <c r="S133"/>
      <c r="T133"/>
      <c r="U133"/>
      <c r="V133"/>
      <c r="W133"/>
      <c r="X133"/>
      <c r="Y133"/>
      <c r="Z133"/>
      <c r="AA133"/>
      <c r="AB133" s="114"/>
      <c r="AC133" s="114"/>
      <c r="AD133" s="1"/>
      <c r="AE133" s="1"/>
      <c r="AF133" s="1"/>
      <c r="AG133"/>
      <c r="AH133"/>
      <c r="AI133"/>
      <c r="AJ133"/>
      <c r="AK133"/>
      <c r="AL133" s="1"/>
      <c r="AM133" s="1"/>
      <c r="AN133" s="1"/>
      <c r="AO133" s="1"/>
      <c r="AP133" s="1"/>
      <c r="AQ133"/>
      <c r="AR133"/>
      <c r="AS133"/>
      <c r="AT133"/>
      <c r="AU133"/>
    </row>
    <row r="134" spans="1:47" ht="14.25" customHeight="1" x14ac:dyDescent="0.25">
      <c r="A134" s="1"/>
      <c r="B134" s="72"/>
      <c r="C134" s="72"/>
      <c r="D134" s="72"/>
      <c r="E134" s="72"/>
      <c r="F134" s="1"/>
      <c r="G134" s="1"/>
      <c r="H134" s="125" t="s">
        <v>61</v>
      </c>
      <c r="I134" s="127">
        <f>+SUM(O103:O114)/12</f>
        <v>0</v>
      </c>
      <c r="J134" s="42">
        <f>+SUM(X103:X114)/12</f>
        <v>0</v>
      </c>
      <c r="K134" s="42">
        <f>+SUM(AD103:AD114)/12</f>
        <v>0</v>
      </c>
      <c r="L134" s="42">
        <f>+SUM(AI103:AI114)/12</f>
        <v>0</v>
      </c>
      <c r="M134" s="42">
        <f>+SUM(AN103:AN114)/12</f>
        <v>0</v>
      </c>
      <c r="N134" s="42">
        <f>+SUM(AS103:AS114)/12</f>
        <v>0</v>
      </c>
      <c r="O134" s="1"/>
      <c r="P134" s="1"/>
      <c r="Q134" s="1"/>
      <c r="R134" s="1"/>
      <c r="S134"/>
      <c r="T134"/>
      <c r="U134"/>
      <c r="V134"/>
      <c r="W134"/>
      <c r="X134"/>
      <c r="Y134"/>
      <c r="Z134"/>
      <c r="AA134"/>
      <c r="AB134" s="114"/>
      <c r="AC134" s="114"/>
      <c r="AD134" s="1"/>
      <c r="AE134" s="1"/>
      <c r="AF134" s="1"/>
      <c r="AG134"/>
      <c r="AH134"/>
      <c r="AI134"/>
      <c r="AJ134"/>
      <c r="AK134"/>
      <c r="AL134" s="1"/>
      <c r="AM134" s="1"/>
      <c r="AN134" s="1"/>
      <c r="AO134" s="1"/>
      <c r="AP134" s="1"/>
      <c r="AQ134"/>
      <c r="AR134"/>
      <c r="AS134"/>
      <c r="AT134"/>
      <c r="AU134"/>
    </row>
    <row r="135" spans="1:47" ht="14.25" customHeight="1" x14ac:dyDescent="0.25">
      <c r="A135" s="1"/>
      <c r="B135" s="72"/>
      <c r="C135" s="72"/>
      <c r="D135" s="72"/>
      <c r="E135" s="72"/>
      <c r="F135" s="1"/>
      <c r="G135" s="1"/>
      <c r="H135" s="125" t="s">
        <v>62</v>
      </c>
      <c r="I135" s="127">
        <f>+SUM(O115:O118)/4</f>
        <v>0</v>
      </c>
      <c r="J135" s="42">
        <f>+SUM(X115:X118)/4</f>
        <v>0</v>
      </c>
      <c r="K135" s="42">
        <f>+SUM(AD115:AD118)/4</f>
        <v>0</v>
      </c>
      <c r="L135" s="42">
        <f>+SUM(AI115:AI118)/4</f>
        <v>0</v>
      </c>
      <c r="M135" s="42">
        <f>+SUM(AN115:AN118)/4</f>
        <v>0</v>
      </c>
      <c r="N135" s="42">
        <f>+SUM(AS115:AS118)/4</f>
        <v>0</v>
      </c>
      <c r="O135" s="1"/>
      <c r="P135" s="1"/>
      <c r="Q135" s="1"/>
      <c r="R135" s="1"/>
      <c r="S135"/>
      <c r="T135"/>
      <c r="U135"/>
      <c r="V135"/>
      <c r="W135"/>
      <c r="X135"/>
      <c r="Y135"/>
      <c r="Z135"/>
      <c r="AA135"/>
      <c r="AB135" s="114"/>
      <c r="AC135" s="114"/>
      <c r="AD135" s="1"/>
      <c r="AE135" s="1"/>
      <c r="AF135" s="1"/>
      <c r="AG135"/>
      <c r="AH135"/>
      <c r="AI135"/>
      <c r="AJ135"/>
      <c r="AK135"/>
      <c r="AL135" s="1"/>
      <c r="AM135" s="1"/>
      <c r="AN135" s="1"/>
      <c r="AO135" s="1"/>
      <c r="AP135" s="1"/>
      <c r="AQ135"/>
      <c r="AR135"/>
      <c r="AS135"/>
      <c r="AT135"/>
      <c r="AU135"/>
    </row>
    <row r="136" spans="1:47" ht="14.25" customHeight="1" x14ac:dyDescent="0.25">
      <c r="A136" s="1"/>
      <c r="B136" s="72"/>
      <c r="C136" s="72"/>
      <c r="D136" s="72"/>
      <c r="E136" s="72"/>
      <c r="F136" s="1"/>
      <c r="G136" s="1"/>
      <c r="H136" s="114"/>
      <c r="I136" s="114"/>
      <c r="J136" s="1"/>
      <c r="K136" s="1"/>
      <c r="L136" s="1"/>
      <c r="M136" s="1"/>
      <c r="N136" s="1"/>
      <c r="O136" s="1"/>
      <c r="P136" s="1"/>
      <c r="Q136" s="1"/>
      <c r="R136" s="1"/>
      <c r="S136"/>
      <c r="T136"/>
      <c r="U136"/>
      <c r="V136"/>
      <c r="W136"/>
      <c r="X136"/>
      <c r="Y136"/>
      <c r="Z136"/>
      <c r="AA136"/>
      <c r="AB136" s="114"/>
      <c r="AC136" s="114"/>
      <c r="AD136" s="1"/>
      <c r="AE136" s="1"/>
      <c r="AF136" s="1"/>
      <c r="AG136"/>
      <c r="AH136"/>
      <c r="AI136"/>
      <c r="AJ136"/>
      <c r="AK136"/>
      <c r="AL136" s="1"/>
      <c r="AM136" s="1"/>
      <c r="AN136" s="1"/>
      <c r="AO136" s="1"/>
      <c r="AP136" s="1"/>
      <c r="AQ136"/>
      <c r="AR136"/>
      <c r="AS136"/>
      <c r="AT136"/>
      <c r="AU136"/>
    </row>
    <row r="137" spans="1:47" ht="14.25" customHeight="1" x14ac:dyDescent="0.25">
      <c r="A137" s="1"/>
      <c r="B137" s="72"/>
      <c r="C137" s="72"/>
      <c r="D137" s="72"/>
      <c r="E137" s="72"/>
      <c r="F137" s="1"/>
      <c r="G137" s="1"/>
      <c r="H137" s="114"/>
      <c r="I137" s="114"/>
      <c r="J137" s="1"/>
      <c r="K137" s="1"/>
      <c r="L137" s="1"/>
      <c r="M137" s="1"/>
      <c r="N137" s="1"/>
      <c r="O137" s="1"/>
      <c r="P137" s="1"/>
      <c r="Q137" s="1"/>
      <c r="R137" s="1"/>
      <c r="S137"/>
      <c r="T137"/>
      <c r="U137"/>
      <c r="V137"/>
      <c r="W137"/>
      <c r="X137"/>
      <c r="Y137"/>
      <c r="Z137"/>
      <c r="AA137"/>
      <c r="AB137" s="114"/>
      <c r="AC137" s="114"/>
      <c r="AD137" s="1"/>
      <c r="AE137" s="1"/>
      <c r="AF137" s="1"/>
      <c r="AG137"/>
      <c r="AH137"/>
      <c r="AI137"/>
      <c r="AJ137"/>
      <c r="AK137"/>
      <c r="AL137" s="1"/>
      <c r="AM137" s="1"/>
      <c r="AN137" s="1"/>
      <c r="AO137" s="1"/>
      <c r="AP137" s="1"/>
      <c r="AQ137"/>
      <c r="AR137"/>
      <c r="AS137"/>
      <c r="AT137"/>
      <c r="AU137"/>
    </row>
    <row r="138" spans="1:47" ht="14.25" customHeight="1" x14ac:dyDescent="0.25">
      <c r="A138" s="1"/>
      <c r="B138" s="72"/>
      <c r="C138" s="72"/>
      <c r="D138" s="72"/>
      <c r="E138" s="72"/>
      <c r="F138" s="1"/>
      <c r="G138" s="1"/>
      <c r="H138" s="180" t="s">
        <v>63</v>
      </c>
      <c r="I138" s="180"/>
      <c r="J138" s="180"/>
      <c r="K138" s="180"/>
      <c r="L138" s="180"/>
      <c r="M138" s="180"/>
      <c r="N138" s="180"/>
      <c r="O138" s="1"/>
      <c r="P138" s="1"/>
      <c r="Q138" s="1"/>
      <c r="R138" s="1"/>
      <c r="S138"/>
      <c r="T138"/>
      <c r="U138"/>
      <c r="V138"/>
      <c r="W138"/>
      <c r="X138"/>
      <c r="Y138"/>
      <c r="Z138"/>
      <c r="AA138"/>
      <c r="AB138" s="114"/>
      <c r="AC138" s="114"/>
      <c r="AD138" s="1"/>
      <c r="AE138" s="1"/>
      <c r="AF138" s="1"/>
      <c r="AG138"/>
      <c r="AH138"/>
      <c r="AI138"/>
      <c r="AJ138"/>
      <c r="AK138"/>
      <c r="AL138" s="1"/>
      <c r="AM138" s="1"/>
      <c r="AN138" s="1"/>
      <c r="AO138" s="1"/>
      <c r="AP138" s="1"/>
      <c r="AQ138"/>
      <c r="AR138"/>
      <c r="AS138"/>
      <c r="AT138"/>
      <c r="AU138"/>
    </row>
    <row r="139" spans="1:47" x14ac:dyDescent="0.25">
      <c r="A139" s="1"/>
      <c r="B139" s="72"/>
      <c r="C139" s="72"/>
      <c r="D139" s="72"/>
      <c r="E139" s="72"/>
      <c r="F139" s="1"/>
      <c r="G139" s="1"/>
      <c r="H139" s="124"/>
      <c r="I139" s="132" t="s">
        <v>47</v>
      </c>
      <c r="J139" s="40" t="s">
        <v>48</v>
      </c>
      <c r="K139" s="40" t="s">
        <v>49</v>
      </c>
      <c r="L139" s="40" t="s">
        <v>50</v>
      </c>
      <c r="M139" s="40" t="s">
        <v>51</v>
      </c>
      <c r="N139" s="40" t="s">
        <v>52</v>
      </c>
      <c r="O139" s="1"/>
      <c r="P139" s="1"/>
      <c r="Q139" s="1"/>
      <c r="R139" s="1"/>
      <c r="S139"/>
      <c r="T139"/>
      <c r="U139"/>
      <c r="V139"/>
      <c r="W139"/>
      <c r="X139"/>
      <c r="Y139"/>
      <c r="Z139"/>
      <c r="AA139"/>
      <c r="AB139" s="114"/>
      <c r="AC139" s="114"/>
      <c r="AD139" s="1"/>
      <c r="AE139" s="1"/>
      <c r="AF139" s="1"/>
      <c r="AG139"/>
      <c r="AH139"/>
      <c r="AI139"/>
      <c r="AJ139"/>
      <c r="AK139"/>
      <c r="AL139" s="1"/>
      <c r="AM139" s="1"/>
      <c r="AN139" s="1"/>
      <c r="AO139" s="1"/>
      <c r="AP139" s="1"/>
      <c r="AQ139"/>
      <c r="AR139"/>
      <c r="AS139"/>
      <c r="AT139"/>
      <c r="AU139"/>
    </row>
    <row r="140" spans="1:47" x14ac:dyDescent="0.25">
      <c r="A140" s="1"/>
      <c r="B140" s="72"/>
      <c r="C140" s="72"/>
      <c r="D140" s="72"/>
      <c r="E140" s="72"/>
      <c r="F140" s="1"/>
      <c r="G140" s="1"/>
      <c r="H140" s="130" t="s">
        <v>53</v>
      </c>
      <c r="I140" s="129">
        <f>+SUM(R7:R18)/12</f>
        <v>14627.313601666667</v>
      </c>
      <c r="J140" s="131">
        <f>+SUM(AA7:AA18)/12</f>
        <v>15902.691075000001</v>
      </c>
      <c r="K140" s="43">
        <f>+SUM(AF7:AF18)/12</f>
        <v>21910.128516666668</v>
      </c>
      <c r="L140" s="43">
        <f>+SUM(AK7:AK18)/12</f>
        <v>26630.281875000001</v>
      </c>
      <c r="M140" s="43">
        <f>+SUM(AP7:AP18)/12</f>
        <v>43193.200000000004</v>
      </c>
      <c r="N140" s="43">
        <f>+SUM(AU7:AU18)/12</f>
        <v>65262.130866666666</v>
      </c>
      <c r="O140" s="1"/>
      <c r="P140" s="1"/>
      <c r="Q140" s="1"/>
      <c r="R140" s="1"/>
      <c r="S140"/>
      <c r="T140"/>
      <c r="U140"/>
      <c r="V140"/>
      <c r="W140"/>
      <c r="X140"/>
      <c r="Y140"/>
      <c r="Z140"/>
      <c r="AA140"/>
      <c r="AB140" s="114"/>
      <c r="AC140" s="114"/>
      <c r="AD140" s="1"/>
      <c r="AE140" s="1"/>
      <c r="AF140" s="1"/>
      <c r="AG140"/>
      <c r="AH140"/>
      <c r="AI140"/>
      <c r="AJ140"/>
      <c r="AK140"/>
      <c r="AL140" s="1"/>
      <c r="AM140" s="1"/>
      <c r="AN140" s="1"/>
      <c r="AO140" s="1"/>
      <c r="AP140" s="1"/>
      <c r="AQ140"/>
      <c r="AR140"/>
      <c r="AS140"/>
      <c r="AT140"/>
      <c r="AU140"/>
    </row>
    <row r="141" spans="1:47" x14ac:dyDescent="0.25">
      <c r="A141" s="1"/>
      <c r="B141" s="72"/>
      <c r="C141" s="72"/>
      <c r="D141" s="72"/>
      <c r="E141" s="72"/>
      <c r="F141" s="1"/>
      <c r="G141" s="1"/>
      <c r="H141" s="130" t="s">
        <v>54</v>
      </c>
      <c r="I141" s="129">
        <f>+SUM(R19:R30)/12</f>
        <v>15381.289230050001</v>
      </c>
      <c r="J141" s="131">
        <f>+SUM(AA19:AA30)/12</f>
        <v>16958.542299999997</v>
      </c>
      <c r="K141" s="43">
        <f>+SUM(AF19:AF30)/12</f>
        <v>24315.205058333333</v>
      </c>
      <c r="L141" s="43">
        <f>+SUM(AK19:AK30)/12</f>
        <v>29808.206033333332</v>
      </c>
      <c r="M141" s="43">
        <f>+SUM(AP19:AP30)/12</f>
        <v>44147.571466666668</v>
      </c>
      <c r="N141" s="43">
        <f>+SUM(AU19:AU30)/12</f>
        <v>65958.405533333338</v>
      </c>
      <c r="O141" s="1"/>
      <c r="P141" s="1"/>
      <c r="Q141" s="1"/>
      <c r="R141" s="1"/>
      <c r="S141"/>
      <c r="T141"/>
      <c r="U141"/>
      <c r="V141"/>
      <c r="W141"/>
      <c r="X141"/>
      <c r="Y141"/>
      <c r="Z141"/>
      <c r="AA141"/>
      <c r="AB141" s="114"/>
      <c r="AC141" s="114"/>
      <c r="AD141" s="1"/>
      <c r="AE141" s="1"/>
      <c r="AF141" s="1"/>
      <c r="AG141"/>
      <c r="AH141"/>
      <c r="AI141"/>
      <c r="AJ141"/>
      <c r="AK141"/>
      <c r="AL141" s="1"/>
      <c r="AM141" s="1"/>
      <c r="AN141" s="1"/>
      <c r="AO141" s="1"/>
      <c r="AP141" s="1"/>
      <c r="AQ141"/>
      <c r="AR141"/>
      <c r="AS141"/>
      <c r="AT141"/>
      <c r="AU141"/>
    </row>
    <row r="142" spans="1:47" x14ac:dyDescent="0.25">
      <c r="A142" s="1"/>
      <c r="B142" s="72"/>
      <c r="C142" s="72"/>
      <c r="D142" s="72"/>
      <c r="E142" s="72"/>
      <c r="F142" s="1"/>
      <c r="G142" s="1"/>
      <c r="H142" s="130" t="s">
        <v>55</v>
      </c>
      <c r="I142" s="129">
        <f>+SUM(R31:R42)/12</f>
        <v>14341.804190066665</v>
      </c>
      <c r="J142" s="131">
        <f>+SUM(AA31:AA42)/12</f>
        <v>16014.501583333331</v>
      </c>
      <c r="K142" s="43">
        <f>+SUM(AF31:AF42)/12</f>
        <v>21795.468191666667</v>
      </c>
      <c r="L142" s="43">
        <f>+SUM(AK31:AK42)/12</f>
        <v>26605.986858333334</v>
      </c>
      <c r="M142" s="43">
        <f>+SUM(AP31:AP42)/12</f>
        <v>38868.576066666668</v>
      </c>
      <c r="N142" s="43">
        <f>+SUM(AU31:AU42)/12</f>
        <v>56107.253216666657</v>
      </c>
      <c r="O142" s="1"/>
      <c r="P142" s="1"/>
      <c r="Q142" s="1"/>
      <c r="R142" s="1"/>
      <c r="S142"/>
      <c r="T142"/>
      <c r="U142"/>
      <c r="V142"/>
      <c r="W142"/>
      <c r="X142"/>
      <c r="Y142"/>
      <c r="Z142"/>
      <c r="AA142"/>
      <c r="AB142" s="114"/>
      <c r="AC142" s="114"/>
      <c r="AD142" s="1"/>
      <c r="AE142" s="1"/>
      <c r="AF142" s="1"/>
      <c r="AG142"/>
      <c r="AH142"/>
      <c r="AI142"/>
      <c r="AJ142"/>
      <c r="AK142"/>
      <c r="AL142" s="1"/>
      <c r="AM142" s="1"/>
      <c r="AN142" s="1"/>
      <c r="AO142" s="1"/>
      <c r="AP142" s="1"/>
      <c r="AQ142"/>
      <c r="AR142"/>
      <c r="AS142"/>
      <c r="AT142"/>
      <c r="AU142"/>
    </row>
    <row r="143" spans="1:47" x14ac:dyDescent="0.25">
      <c r="A143" s="1"/>
      <c r="B143" s="72"/>
      <c r="C143" s="72"/>
      <c r="D143" s="72"/>
      <c r="E143" s="72"/>
      <c r="F143" s="1"/>
      <c r="G143" s="1"/>
      <c r="H143" s="130" t="s">
        <v>56</v>
      </c>
      <c r="I143" s="129">
        <f>+SUM(R43:R54)/12</f>
        <v>14633.335659308332</v>
      </c>
      <c r="J143" s="131">
        <f>+SUM(AA43:AA54)/12</f>
        <v>16410.841324999998</v>
      </c>
      <c r="K143" s="43">
        <f>+SUM(AF43:AF54)/12</f>
        <v>22418.517391666668</v>
      </c>
      <c r="L143" s="43">
        <f>+SUM(AK43:AK54)/12</f>
        <v>27032.718916666669</v>
      </c>
      <c r="M143" s="43">
        <f>+SUM(AP43:AP54)/12</f>
        <v>39277.01567666667</v>
      </c>
      <c r="N143" s="43">
        <f>+SUM(AU43:AU54)/12</f>
        <v>55476.151466666663</v>
      </c>
      <c r="O143" s="1"/>
      <c r="P143" s="1"/>
      <c r="Q143" s="1"/>
      <c r="R143" s="1"/>
      <c r="S143"/>
      <c r="T143"/>
      <c r="U143"/>
      <c r="V143"/>
      <c r="W143"/>
      <c r="X143"/>
      <c r="Y143"/>
      <c r="Z143"/>
      <c r="AA143"/>
      <c r="AB143" s="114"/>
      <c r="AC143" s="114"/>
      <c r="AD143" s="1"/>
      <c r="AE143" s="1"/>
      <c r="AF143" s="1"/>
      <c r="AG143"/>
      <c r="AH143"/>
      <c r="AI143"/>
      <c r="AJ143"/>
      <c r="AK143"/>
      <c r="AL143" s="1"/>
      <c r="AM143" s="1"/>
      <c r="AN143" s="1"/>
      <c r="AO143" s="1"/>
      <c r="AP143" s="1"/>
      <c r="AQ143"/>
      <c r="AR143"/>
      <c r="AS143"/>
      <c r="AT143"/>
      <c r="AU143"/>
    </row>
    <row r="144" spans="1:47" x14ac:dyDescent="0.25">
      <c r="A144" s="1"/>
      <c r="B144" s="72"/>
      <c r="C144" s="72"/>
      <c r="D144" s="72"/>
      <c r="E144" s="72"/>
      <c r="F144" s="1"/>
      <c r="G144" s="1"/>
      <c r="H144" s="130" t="s">
        <v>57</v>
      </c>
      <c r="I144" s="129">
        <f>+SUM(R55:R66)/11</f>
        <v>16006.577645636366</v>
      </c>
      <c r="J144" s="131">
        <f>+SUM(AA55:AA66)/11</f>
        <v>17832.445981818186</v>
      </c>
      <c r="K144" s="43">
        <f>+SUM(AF55:AF66)/11</f>
        <v>27765.252409090906</v>
      </c>
      <c r="L144" s="43">
        <f>+SUM(AK55:AK66)/11</f>
        <v>32499.742336363634</v>
      </c>
      <c r="M144" s="43">
        <f>+SUM(AP55:AP66)/11</f>
        <v>46723.739836363638</v>
      </c>
      <c r="N144" s="43">
        <f>+SUM(AU55:AU66)/11</f>
        <v>66602.78139272728</v>
      </c>
      <c r="O144" s="1"/>
      <c r="P144" s="1"/>
      <c r="Q144" s="1"/>
      <c r="R144" s="1"/>
      <c r="S144"/>
      <c r="T144"/>
      <c r="U144"/>
      <c r="V144"/>
      <c r="W144"/>
      <c r="X144"/>
      <c r="Y144"/>
      <c r="Z144"/>
      <c r="AA144"/>
      <c r="AB144" s="114"/>
      <c r="AC144" s="114"/>
      <c r="AD144" s="1"/>
      <c r="AE144" s="1"/>
      <c r="AF144" s="1"/>
      <c r="AG144"/>
      <c r="AH144"/>
      <c r="AI144"/>
      <c r="AJ144"/>
      <c r="AK144"/>
      <c r="AL144" s="1"/>
      <c r="AM144" s="1"/>
      <c r="AN144" s="1"/>
      <c r="AO144" s="1"/>
      <c r="AP144" s="1"/>
      <c r="AQ144"/>
      <c r="AR144"/>
      <c r="AS144"/>
      <c r="AT144"/>
      <c r="AU144"/>
    </row>
    <row r="145" spans="1:47" ht="14.25" customHeight="1" x14ac:dyDescent="0.25">
      <c r="A145" s="1"/>
      <c r="B145" s="72"/>
      <c r="C145" s="72"/>
      <c r="D145" s="72"/>
      <c r="E145" s="72"/>
      <c r="F145" s="1"/>
      <c r="G145" s="1"/>
      <c r="H145" s="130" t="s">
        <v>58</v>
      </c>
      <c r="I145" s="129">
        <f>+SUM(R67:R78)/12</f>
        <v>14872.017233333334</v>
      </c>
      <c r="J145" s="131">
        <f>+SUM(AA67:AA78)/12</f>
        <v>16743.895250000001</v>
      </c>
      <c r="K145" s="43">
        <f>+SUM(AF67:AF78)/12</f>
        <v>27427.357533333328</v>
      </c>
      <c r="L145" s="43">
        <f>+SUM(AK67:AK78)/12</f>
        <v>32437.21510833333</v>
      </c>
      <c r="M145" s="43">
        <f>+SUM(AP67:AP78)/12</f>
        <v>48194.547629999994</v>
      </c>
      <c r="N145" s="43">
        <f>+SUM(AU67:AU78)/12</f>
        <v>74040.032989999992</v>
      </c>
      <c r="O145" s="1"/>
      <c r="P145" s="1"/>
      <c r="Q145" s="1"/>
      <c r="R145" s="1"/>
      <c r="S145"/>
      <c r="T145"/>
      <c r="U145"/>
      <c r="V145"/>
      <c r="W145"/>
      <c r="X145"/>
      <c r="Y145"/>
      <c r="Z145"/>
      <c r="AA145"/>
      <c r="AB145" s="114"/>
      <c r="AC145" s="114"/>
      <c r="AD145" s="1"/>
      <c r="AE145" s="1"/>
      <c r="AF145" s="1"/>
      <c r="AG145"/>
      <c r="AH145"/>
      <c r="AI145"/>
      <c r="AJ145"/>
      <c r="AK145"/>
      <c r="AL145" s="1"/>
      <c r="AM145" s="1"/>
      <c r="AN145" s="1"/>
      <c r="AO145" s="1"/>
      <c r="AP145" s="1"/>
      <c r="AQ145"/>
      <c r="AR145"/>
      <c r="AS145"/>
      <c r="AT145"/>
      <c r="AU145"/>
    </row>
    <row r="146" spans="1:47" ht="14.25" customHeight="1" x14ac:dyDescent="0.25">
      <c r="A146" s="1"/>
      <c r="B146" s="72"/>
      <c r="C146" s="72"/>
      <c r="D146" s="72"/>
      <c r="E146" s="72"/>
      <c r="F146" s="1"/>
      <c r="G146" s="1"/>
      <c r="H146" s="130" t="s">
        <v>59</v>
      </c>
      <c r="I146" s="129">
        <f>+SUM(R79:R90)/12</f>
        <v>16552.908083333332</v>
      </c>
      <c r="J146" s="131">
        <f>+SUM(AA79:AA90)/12</f>
        <v>18842.003291666664</v>
      </c>
      <c r="K146" s="43">
        <f>+SUM(AF79:AF90)/12</f>
        <v>31586.56101666667</v>
      </c>
      <c r="L146" s="43">
        <f>+SUM(AK79:AK90)/12</f>
        <v>38538.213400000001</v>
      </c>
      <c r="M146" s="43">
        <f>+SUM(AP79:AP90)/12</f>
        <v>57858.928500000009</v>
      </c>
      <c r="N146" s="43">
        <f>+SUM(AU79:AU90)/12</f>
        <v>90694.674710000007</v>
      </c>
      <c r="O146" s="1"/>
      <c r="P146" s="1"/>
      <c r="Q146" s="1"/>
      <c r="R146" s="1"/>
      <c r="S146"/>
      <c r="T146"/>
      <c r="U146"/>
      <c r="V146"/>
      <c r="W146"/>
      <c r="X146"/>
      <c r="Y146"/>
      <c r="Z146"/>
      <c r="AA146"/>
      <c r="AB146" s="114"/>
      <c r="AC146" s="114"/>
      <c r="AD146" s="1"/>
      <c r="AE146" s="1"/>
      <c r="AF146" s="1"/>
      <c r="AG146"/>
      <c r="AH146"/>
      <c r="AI146"/>
      <c r="AJ146"/>
      <c r="AK146"/>
      <c r="AL146" s="1"/>
      <c r="AM146" s="1"/>
      <c r="AN146" s="1"/>
      <c r="AO146" s="1"/>
      <c r="AP146" s="1"/>
      <c r="AQ146"/>
      <c r="AR146"/>
      <c r="AS146"/>
      <c r="AT146"/>
      <c r="AU146"/>
    </row>
    <row r="147" spans="1:47" ht="14.25" customHeight="1" x14ac:dyDescent="0.25">
      <c r="A147" s="1"/>
      <c r="B147" s="72"/>
      <c r="C147" s="72"/>
      <c r="D147" s="72"/>
      <c r="E147" s="72"/>
      <c r="F147" s="1"/>
      <c r="G147" s="1"/>
      <c r="H147" s="130" t="s">
        <v>60</v>
      </c>
      <c r="I147" s="129">
        <f>+SUM(R91:R102)/12</f>
        <v>0</v>
      </c>
      <c r="J147" s="131">
        <f>+SUM(AA91:AA102)/12</f>
        <v>0</v>
      </c>
      <c r="K147" s="43">
        <f>+SUM(AF91:AF102)/12</f>
        <v>34351.247949999997</v>
      </c>
      <c r="L147" s="43">
        <f>+SUM(AK91:AK102)/12</f>
        <v>3796.5366666666669</v>
      </c>
      <c r="M147" s="43">
        <f>+SUM(AP91:AP102)/12</f>
        <v>4555.8440000000001</v>
      </c>
      <c r="N147" s="43">
        <f>+SUM(AU91:AU102)/12</f>
        <v>4555.8440000000001</v>
      </c>
      <c r="O147" s="1"/>
      <c r="P147" s="1"/>
      <c r="Q147" s="1"/>
      <c r="R147" s="1"/>
      <c r="S147"/>
      <c r="T147"/>
      <c r="U147"/>
      <c r="V147"/>
      <c r="W147"/>
      <c r="X147"/>
      <c r="Y147"/>
      <c r="Z147"/>
      <c r="AA147"/>
      <c r="AB147" s="114"/>
      <c r="AC147" s="114"/>
      <c r="AD147" s="1"/>
      <c r="AE147" s="1"/>
      <c r="AF147" s="1"/>
      <c r="AG147"/>
      <c r="AH147"/>
      <c r="AI147"/>
      <c r="AJ147"/>
      <c r="AK147"/>
      <c r="AL147" s="1"/>
      <c r="AM147" s="1"/>
      <c r="AN147" s="1"/>
      <c r="AO147" s="1"/>
      <c r="AP147" s="1"/>
      <c r="AQ147"/>
      <c r="AR147"/>
      <c r="AS147"/>
      <c r="AT147"/>
      <c r="AU147"/>
    </row>
    <row r="148" spans="1:47" x14ac:dyDescent="0.25">
      <c r="A148" s="1"/>
      <c r="B148" s="72"/>
      <c r="C148" s="72"/>
      <c r="D148" s="72"/>
      <c r="E148" s="72"/>
      <c r="F148" s="1"/>
      <c r="G148" s="1"/>
      <c r="H148" s="130" t="s">
        <v>61</v>
      </c>
      <c r="I148" s="129">
        <f>+SUM(R103:R114)/12</f>
        <v>0</v>
      </c>
      <c r="J148" s="131">
        <f>+SUM(AA103:AA114)/12</f>
        <v>0</v>
      </c>
      <c r="K148" s="43">
        <f>+SUM(AF103:AF114)/12</f>
        <v>4001.75</v>
      </c>
      <c r="L148" s="43">
        <f>+SUM(AK103:AK114)/12</f>
        <v>4001.75</v>
      </c>
      <c r="M148" s="43">
        <f>+SUM(AP103:AP114)/12</f>
        <v>4802.1000000000013</v>
      </c>
      <c r="N148" s="43">
        <f>+SUM(AU103:AU114)/12</f>
        <v>4802.1000000000013</v>
      </c>
      <c r="O148" s="1"/>
      <c r="P148" s="1"/>
      <c r="Q148" s="1"/>
      <c r="R148" s="1"/>
      <c r="S148"/>
      <c r="T148"/>
      <c r="U148"/>
      <c r="V148"/>
      <c r="W148"/>
      <c r="X148"/>
      <c r="Y148"/>
      <c r="Z148"/>
      <c r="AA148"/>
      <c r="AB148" s="114"/>
      <c r="AC148" s="114"/>
      <c r="AD148" s="1"/>
      <c r="AE148" s="1"/>
      <c r="AF148" s="1"/>
      <c r="AG148"/>
      <c r="AH148"/>
      <c r="AI148"/>
      <c r="AJ148"/>
      <c r="AK148"/>
      <c r="AL148" s="1"/>
      <c r="AM148" s="1"/>
      <c r="AN148" s="1"/>
      <c r="AO148" s="1"/>
      <c r="AP148" s="1"/>
      <c r="AQ148"/>
      <c r="AR148"/>
      <c r="AS148"/>
      <c r="AT148"/>
      <c r="AU148"/>
    </row>
    <row r="149" spans="1:47" ht="14.25" customHeight="1" x14ac:dyDescent="0.25">
      <c r="A149" s="1"/>
      <c r="B149" s="72"/>
      <c r="C149" s="72"/>
      <c r="D149" s="72"/>
      <c r="E149" s="72"/>
      <c r="F149" s="1"/>
      <c r="G149" s="1"/>
      <c r="H149" s="130" t="s">
        <v>62</v>
      </c>
      <c r="I149" s="129">
        <f>+SUM(R115:R118)/4</f>
        <v>0</v>
      </c>
      <c r="J149" s="133">
        <f>+SUM(AA115:AA118)/4</f>
        <v>0</v>
      </c>
      <c r="K149" s="43">
        <f>+SUM(AF115:AF118)/4</f>
        <v>4092.25</v>
      </c>
      <c r="L149" s="43">
        <f>+SUM(AK115:AK118)/4</f>
        <v>4092.25</v>
      </c>
      <c r="M149" s="43">
        <f>+SUM(AP115:AP118)/4</f>
        <v>4910.7</v>
      </c>
      <c r="N149" s="43">
        <f>+SUM(AU115:AU118)/4</f>
        <v>4910.7</v>
      </c>
      <c r="O149" s="1"/>
      <c r="P149" s="1"/>
      <c r="Q149" s="1"/>
      <c r="R149" s="1"/>
      <c r="S149"/>
      <c r="T149"/>
      <c r="U149"/>
      <c r="V149"/>
      <c r="W149"/>
      <c r="X149"/>
      <c r="Y149"/>
      <c r="Z149"/>
      <c r="AA149"/>
      <c r="AB149" s="114"/>
      <c r="AC149" s="114"/>
      <c r="AD149" s="1"/>
      <c r="AE149" s="1"/>
      <c r="AF149" s="1"/>
      <c r="AG149"/>
      <c r="AH149"/>
      <c r="AI149"/>
      <c r="AJ149"/>
      <c r="AK149"/>
      <c r="AL149" s="1"/>
      <c r="AM149" s="1"/>
      <c r="AN149" s="1"/>
      <c r="AO149" s="1"/>
      <c r="AP149" s="1"/>
      <c r="AQ149"/>
      <c r="AR149"/>
      <c r="AS149"/>
      <c r="AT149"/>
      <c r="AU149"/>
    </row>
    <row r="150" spans="1:47" ht="14.25" customHeight="1" x14ac:dyDescent="0.25">
      <c r="A150" s="1"/>
      <c r="B150" s="72"/>
      <c r="C150" s="72"/>
      <c r="D150" s="72"/>
      <c r="E150" s="72"/>
      <c r="F150" s="1"/>
      <c r="G150" s="1"/>
      <c r="H150" s="114"/>
      <c r="I150" s="114"/>
      <c r="J150" s="1"/>
      <c r="K150" s="1"/>
      <c r="L150" s="1"/>
      <c r="M150" s="1"/>
      <c r="N150" s="1"/>
      <c r="O150" s="1"/>
      <c r="P150" s="1"/>
      <c r="Q150" s="1"/>
      <c r="R150" s="1"/>
      <c r="S150"/>
      <c r="T150"/>
      <c r="U150"/>
      <c r="V150"/>
      <c r="W150"/>
      <c r="X150"/>
      <c r="Y150"/>
      <c r="Z150"/>
      <c r="AA150"/>
      <c r="AB150" s="114"/>
      <c r="AC150" s="114"/>
      <c r="AD150" s="1"/>
      <c r="AE150" s="1"/>
      <c r="AF150" s="1"/>
      <c r="AG150"/>
      <c r="AH150"/>
      <c r="AI150"/>
      <c r="AJ150"/>
      <c r="AK150"/>
      <c r="AL150" s="1"/>
      <c r="AM150" s="1"/>
      <c r="AN150" s="1"/>
      <c r="AO150" s="1"/>
      <c r="AP150" s="1"/>
      <c r="AQ150"/>
      <c r="AR150"/>
      <c r="AS150"/>
      <c r="AT150"/>
      <c r="AU150"/>
    </row>
    <row r="151" spans="1:47" ht="14.25" customHeight="1" x14ac:dyDescent="0.25">
      <c r="A151" s="1"/>
      <c r="B151" s="72"/>
      <c r="C151" s="72"/>
      <c r="D151" s="72"/>
      <c r="E151" s="72"/>
      <c r="F151" s="1"/>
      <c r="G151" s="1"/>
      <c r="H151" s="114"/>
      <c r="I151" s="114"/>
      <c r="J151" s="1"/>
      <c r="K151" s="1"/>
      <c r="L151" s="1"/>
      <c r="M151" s="1"/>
      <c r="N151" s="1"/>
      <c r="O151" s="1"/>
      <c r="P151" s="1"/>
      <c r="Q151" s="1"/>
      <c r="R151" s="1"/>
      <c r="S151"/>
      <c r="T151"/>
      <c r="U151"/>
      <c r="V151"/>
      <c r="W151"/>
      <c r="X151"/>
      <c r="Y151"/>
      <c r="Z151"/>
      <c r="AA151"/>
      <c r="AB151" s="114"/>
      <c r="AC151" s="114"/>
      <c r="AD151" s="1"/>
      <c r="AE151" s="1"/>
      <c r="AF151" s="1"/>
      <c r="AG151"/>
      <c r="AH151"/>
      <c r="AI151"/>
      <c r="AJ151"/>
      <c r="AK151"/>
      <c r="AL151" s="1"/>
      <c r="AM151" s="1"/>
      <c r="AN151" s="1"/>
      <c r="AO151" s="1"/>
      <c r="AP151" s="1"/>
      <c r="AQ151"/>
      <c r="AR151"/>
      <c r="AS151"/>
      <c r="AT151"/>
      <c r="AU151"/>
    </row>
    <row r="152" spans="1:47" ht="14.25" customHeight="1" x14ac:dyDescent="0.25">
      <c r="A152" s="1"/>
      <c r="B152" s="72"/>
      <c r="C152" s="72"/>
      <c r="D152" s="72"/>
      <c r="E152" s="72"/>
      <c r="F152" s="1"/>
      <c r="G152" s="1"/>
      <c r="H152" s="114"/>
      <c r="I152" s="114"/>
      <c r="J152" s="1"/>
      <c r="K152" s="1"/>
      <c r="L152" s="1"/>
      <c r="M152" s="1"/>
      <c r="N152" s="1"/>
      <c r="O152" s="1"/>
      <c r="P152" s="1"/>
      <c r="Q152" s="1"/>
      <c r="R152" s="1"/>
      <c r="S152"/>
      <c r="T152"/>
      <c r="U152"/>
      <c r="V152"/>
      <c r="W152"/>
      <c r="X152"/>
      <c r="Y152"/>
      <c r="Z152"/>
      <c r="AA152"/>
      <c r="AB152" s="114"/>
      <c r="AC152" s="114"/>
      <c r="AD152" s="1"/>
      <c r="AE152" s="1"/>
      <c r="AF152" s="1"/>
      <c r="AG152"/>
      <c r="AH152"/>
      <c r="AI152"/>
      <c r="AJ152"/>
      <c r="AK152"/>
      <c r="AL152" s="1"/>
      <c r="AM152" s="1"/>
      <c r="AN152" s="1"/>
      <c r="AO152" s="1"/>
      <c r="AP152" s="1"/>
      <c r="AQ152"/>
      <c r="AR152"/>
      <c r="AS152"/>
      <c r="AT152"/>
      <c r="AU152"/>
    </row>
    <row r="153" spans="1:47" ht="14.25" customHeight="1" x14ac:dyDescent="0.25">
      <c r="A153" s="1"/>
      <c r="B153" s="72"/>
      <c r="C153" s="72"/>
      <c r="D153" s="72"/>
      <c r="E153" s="72"/>
      <c r="F153" s="1"/>
      <c r="G153" s="1"/>
      <c r="H153" s="114"/>
      <c r="I153" s="114"/>
      <c r="J153" s="1"/>
      <c r="K153" s="1"/>
      <c r="L153" s="1"/>
      <c r="M153" s="1"/>
      <c r="N153" s="1"/>
      <c r="O153" s="1"/>
      <c r="P153" s="1"/>
      <c r="Q153" s="1"/>
      <c r="R153" s="1"/>
      <c r="S153"/>
      <c r="T153"/>
      <c r="U153"/>
      <c r="V153"/>
      <c r="W153"/>
      <c r="X153"/>
      <c r="Y153"/>
      <c r="Z153"/>
      <c r="AA153"/>
      <c r="AB153" s="114"/>
      <c r="AC153" s="114"/>
      <c r="AD153" s="1"/>
      <c r="AE153" s="1"/>
      <c r="AF153" s="1"/>
      <c r="AG153"/>
      <c r="AH153"/>
      <c r="AI153"/>
      <c r="AJ153"/>
      <c r="AK153"/>
      <c r="AL153" s="1"/>
      <c r="AM153" s="1"/>
      <c r="AN153" s="1"/>
      <c r="AO153" s="1"/>
      <c r="AP153" s="1"/>
      <c r="AQ153"/>
      <c r="AR153"/>
      <c r="AS153"/>
      <c r="AT153"/>
      <c r="AU153"/>
    </row>
    <row r="154" spans="1:47" x14ac:dyDescent="0.25">
      <c r="A154" s="1"/>
      <c r="B154" s="72"/>
      <c r="C154" s="72"/>
      <c r="D154" s="72"/>
      <c r="E154" s="72"/>
      <c r="F154" s="1"/>
      <c r="G154" s="1"/>
      <c r="H154" s="114"/>
      <c r="I154" s="114"/>
      <c r="J154" s="1"/>
      <c r="K154" s="1"/>
      <c r="L154" s="1"/>
      <c r="M154" s="1"/>
      <c r="N154" s="1"/>
      <c r="O154" s="1"/>
      <c r="P154" s="1"/>
      <c r="Q154" s="1"/>
      <c r="R154" s="1"/>
      <c r="S154"/>
      <c r="T154"/>
      <c r="U154"/>
      <c r="V154"/>
      <c r="W154"/>
      <c r="X154"/>
      <c r="Y154"/>
      <c r="Z154"/>
      <c r="AA154"/>
      <c r="AB154" s="114"/>
      <c r="AC154" s="114"/>
      <c r="AD154" s="1"/>
      <c r="AE154" s="1"/>
      <c r="AF154" s="1"/>
      <c r="AG154"/>
      <c r="AH154"/>
      <c r="AI154"/>
      <c r="AJ154"/>
      <c r="AK154"/>
      <c r="AL154" s="1"/>
      <c r="AM154" s="1"/>
      <c r="AN154" s="1"/>
      <c r="AO154" s="1"/>
      <c r="AP154" s="1"/>
      <c r="AQ154"/>
      <c r="AR154"/>
      <c r="AS154"/>
      <c r="AT154"/>
      <c r="AU154"/>
    </row>
    <row r="155" spans="1:47" ht="14.25" customHeight="1" x14ac:dyDescent="0.25">
      <c r="A155" s="1"/>
      <c r="B155" s="72"/>
      <c r="C155" s="72"/>
      <c r="D155" s="72"/>
      <c r="E155" s="72"/>
      <c r="F155" s="1"/>
      <c r="G155" s="1"/>
      <c r="H155" s="114"/>
      <c r="I155" s="114"/>
      <c r="J155" s="1"/>
      <c r="K155" s="1"/>
      <c r="L155" s="1"/>
      <c r="M155" s="1"/>
      <c r="N155" s="1"/>
      <c r="O155" s="1"/>
      <c r="P155" s="1"/>
      <c r="Q155" s="1"/>
      <c r="R155" s="1"/>
      <c r="S155"/>
      <c r="T155"/>
      <c r="U155"/>
      <c r="V155"/>
      <c r="W155"/>
      <c r="X155"/>
      <c r="Y155"/>
      <c r="Z155"/>
      <c r="AA155"/>
      <c r="AB155" s="114"/>
      <c r="AC155" s="114"/>
      <c r="AD155" s="1"/>
      <c r="AE155" s="1"/>
      <c r="AF155" s="1"/>
      <c r="AG155"/>
      <c r="AH155"/>
      <c r="AI155"/>
      <c r="AJ155"/>
      <c r="AK155"/>
      <c r="AL155" s="1"/>
      <c r="AM155" s="1"/>
      <c r="AN155" s="1"/>
      <c r="AO155" s="1"/>
      <c r="AP155" s="1"/>
      <c r="AQ155"/>
      <c r="AR155"/>
      <c r="AS155"/>
      <c r="AT155"/>
      <c r="AU155"/>
    </row>
    <row r="156" spans="1:47" ht="14.25" customHeight="1" x14ac:dyDescent="0.25">
      <c r="A156" s="1"/>
      <c r="B156" s="72"/>
      <c r="C156" s="72"/>
      <c r="D156" s="72"/>
      <c r="E156" s="72"/>
      <c r="F156" s="1"/>
      <c r="G156" s="1"/>
      <c r="H156" s="114"/>
      <c r="I156" s="114"/>
      <c r="J156" s="1"/>
      <c r="K156" s="1"/>
      <c r="L156" s="1"/>
      <c r="M156" s="1"/>
      <c r="N156" s="1"/>
      <c r="O156" s="1"/>
      <c r="P156" s="1"/>
      <c r="Q156" s="1"/>
      <c r="R156" s="1"/>
      <c r="S156"/>
      <c r="T156"/>
      <c r="U156"/>
      <c r="V156"/>
      <c r="W156"/>
      <c r="X156"/>
      <c r="Y156"/>
      <c r="Z156"/>
      <c r="AA156"/>
      <c r="AB156" s="114"/>
      <c r="AC156" s="114"/>
      <c r="AD156" s="1"/>
      <c r="AE156" s="1"/>
      <c r="AF156" s="1"/>
      <c r="AG156"/>
      <c r="AH156"/>
      <c r="AI156"/>
      <c r="AJ156"/>
      <c r="AK156"/>
      <c r="AL156" s="1"/>
      <c r="AM156" s="1"/>
      <c r="AN156" s="1"/>
      <c r="AO156" s="1"/>
      <c r="AP156" s="1"/>
      <c r="AQ156"/>
      <c r="AR156"/>
      <c r="AS156"/>
      <c r="AT156"/>
      <c r="AU156"/>
    </row>
    <row r="157" spans="1:47" ht="14.25" customHeight="1" x14ac:dyDescent="0.25">
      <c r="A157" s="1"/>
      <c r="B157" s="72"/>
      <c r="C157" s="72"/>
      <c r="D157" s="72"/>
      <c r="E157" s="72"/>
      <c r="F157" s="1"/>
      <c r="G157" s="1"/>
      <c r="H157" s="114"/>
      <c r="I157" s="114"/>
      <c r="J157" s="1"/>
      <c r="K157" s="1"/>
      <c r="L157" s="1"/>
      <c r="M157" s="1"/>
      <c r="N157" s="1"/>
      <c r="O157" s="1"/>
      <c r="P157" s="1"/>
      <c r="Q157" s="1"/>
      <c r="R157" s="1"/>
      <c r="S157"/>
      <c r="T157"/>
      <c r="U157"/>
      <c r="V157"/>
      <c r="W157"/>
      <c r="X157"/>
      <c r="Y157"/>
      <c r="Z157"/>
      <c r="AA157"/>
      <c r="AB157" s="114"/>
      <c r="AC157" s="114"/>
      <c r="AD157" s="1"/>
      <c r="AE157" s="1"/>
      <c r="AF157" s="1"/>
      <c r="AG157"/>
      <c r="AH157"/>
      <c r="AI157"/>
      <c r="AJ157"/>
      <c r="AK157"/>
      <c r="AL157" s="1"/>
      <c r="AM157" s="1"/>
      <c r="AN157" s="1"/>
      <c r="AO157" s="1"/>
      <c r="AP157" s="1"/>
      <c r="AQ157"/>
      <c r="AR157"/>
      <c r="AS157"/>
      <c r="AT157"/>
      <c r="AU157"/>
    </row>
    <row r="158" spans="1:47" ht="14.25" customHeight="1" x14ac:dyDescent="0.25">
      <c r="A158" s="1"/>
      <c r="B158" s="72"/>
      <c r="C158" s="72"/>
      <c r="D158" s="72"/>
      <c r="E158" s="72"/>
      <c r="F158" s="1"/>
      <c r="G158" s="1"/>
      <c r="H158" s="114"/>
      <c r="I158" s="114"/>
      <c r="J158" s="1"/>
      <c r="K158" s="1"/>
      <c r="L158" s="1"/>
      <c r="M158" s="1"/>
      <c r="N158" s="1"/>
      <c r="O158" s="1"/>
      <c r="P158" s="1"/>
      <c r="Q158" s="1"/>
      <c r="R158" s="1"/>
      <c r="S158"/>
      <c r="T158"/>
      <c r="U158"/>
      <c r="V158"/>
      <c r="W158"/>
      <c r="X158"/>
      <c r="Y158"/>
      <c r="Z158"/>
      <c r="AA158"/>
      <c r="AB158" s="114"/>
      <c r="AC158" s="114"/>
      <c r="AD158" s="1"/>
      <c r="AE158" s="1"/>
      <c r="AF158" s="1"/>
      <c r="AG158"/>
      <c r="AH158"/>
      <c r="AI158"/>
      <c r="AJ158"/>
      <c r="AK158"/>
      <c r="AL158" s="1"/>
      <c r="AM158" s="1"/>
      <c r="AN158" s="1"/>
      <c r="AO158" s="1"/>
      <c r="AP158" s="1"/>
      <c r="AQ158"/>
      <c r="AR158"/>
      <c r="AS158"/>
      <c r="AT158"/>
      <c r="AU158"/>
    </row>
    <row r="159" spans="1:47" ht="14.25" customHeight="1" x14ac:dyDescent="0.25">
      <c r="A159" s="1"/>
      <c r="B159" s="72"/>
      <c r="C159" s="72"/>
      <c r="D159" s="72"/>
      <c r="E159" s="72"/>
      <c r="F159" s="1"/>
      <c r="G159" s="1"/>
      <c r="H159" s="114"/>
      <c r="I159" s="114"/>
      <c r="J159" s="1"/>
      <c r="K159" s="1"/>
      <c r="L159" s="1"/>
      <c r="M159" s="1"/>
      <c r="N159" s="1"/>
      <c r="O159" s="1"/>
      <c r="P159" s="1"/>
      <c r="Q159" s="1"/>
      <c r="R159" s="1"/>
      <c r="S159"/>
      <c r="T159"/>
      <c r="U159"/>
      <c r="V159"/>
      <c r="W159"/>
      <c r="X159"/>
      <c r="Y159"/>
      <c r="Z159"/>
      <c r="AA159"/>
      <c r="AB159" s="114"/>
      <c r="AC159" s="114"/>
      <c r="AD159" s="1"/>
      <c r="AE159" s="1"/>
      <c r="AF159" s="1"/>
      <c r="AG159"/>
      <c r="AH159"/>
      <c r="AI159"/>
      <c r="AJ159"/>
      <c r="AK159"/>
      <c r="AL159" s="1"/>
      <c r="AM159" s="1"/>
      <c r="AN159" s="1"/>
      <c r="AO159" s="1"/>
      <c r="AP159" s="1"/>
      <c r="AQ159"/>
      <c r="AR159"/>
      <c r="AS159"/>
      <c r="AT159"/>
      <c r="AU159"/>
    </row>
    <row r="160" spans="1:47" x14ac:dyDescent="0.25">
      <c r="A160" s="1"/>
      <c r="B160" s="72"/>
      <c r="C160" s="72"/>
      <c r="D160" s="72"/>
      <c r="E160" s="72"/>
      <c r="F160" s="1"/>
      <c r="G160" s="1"/>
      <c r="H160" s="114"/>
      <c r="I160" s="114"/>
      <c r="J160" s="1"/>
      <c r="K160" s="1"/>
      <c r="L160" s="1"/>
      <c r="M160" s="1"/>
      <c r="N160" s="1"/>
      <c r="O160" s="1"/>
      <c r="P160" s="1"/>
      <c r="Q160" s="1"/>
      <c r="R160" s="1"/>
      <c r="S160"/>
      <c r="T160"/>
      <c r="U160"/>
      <c r="V160"/>
      <c r="W160"/>
      <c r="X160"/>
      <c r="Y160"/>
      <c r="Z160"/>
      <c r="AA160"/>
      <c r="AB160" s="114"/>
      <c r="AC160" s="114"/>
      <c r="AD160" s="1"/>
      <c r="AE160" s="1"/>
      <c r="AF160" s="1"/>
      <c r="AG160"/>
      <c r="AH160"/>
      <c r="AI160"/>
      <c r="AJ160"/>
      <c r="AK160"/>
      <c r="AL160" s="1"/>
      <c r="AM160" s="1"/>
      <c r="AN160" s="1"/>
      <c r="AO160" s="1"/>
      <c r="AP160" s="1"/>
      <c r="AQ160"/>
      <c r="AR160"/>
      <c r="AS160"/>
      <c r="AT160"/>
      <c r="AU160"/>
    </row>
    <row r="161" spans="1:47" ht="14.25" customHeight="1" x14ac:dyDescent="0.25">
      <c r="A161" s="1"/>
      <c r="B161" s="72"/>
      <c r="C161" s="72"/>
      <c r="D161" s="72"/>
      <c r="E161" s="72"/>
      <c r="F161" s="1"/>
      <c r="G161" s="1"/>
      <c r="H161" s="114"/>
      <c r="I161" s="114"/>
      <c r="J161" s="1"/>
      <c r="K161" s="1"/>
      <c r="L161" s="1"/>
      <c r="M161" s="1"/>
      <c r="N161" s="1"/>
      <c r="O161" s="1"/>
      <c r="P161" s="1"/>
      <c r="Q161" s="1"/>
      <c r="R161" s="1"/>
      <c r="S161"/>
      <c r="T161"/>
      <c r="U161"/>
      <c r="V161"/>
      <c r="W161"/>
      <c r="X161"/>
      <c r="Y161"/>
      <c r="Z161"/>
      <c r="AA161"/>
      <c r="AB161" s="114"/>
      <c r="AC161" s="114"/>
      <c r="AD161" s="1"/>
      <c r="AE161" s="1"/>
      <c r="AF161" s="1"/>
      <c r="AG161"/>
      <c r="AH161"/>
      <c r="AI161"/>
      <c r="AJ161"/>
      <c r="AK161"/>
      <c r="AL161" s="1"/>
      <c r="AM161" s="1"/>
      <c r="AN161" s="1"/>
      <c r="AO161" s="1"/>
      <c r="AP161" s="1"/>
      <c r="AQ161"/>
      <c r="AR161"/>
      <c r="AS161"/>
      <c r="AT161"/>
      <c r="AU161"/>
    </row>
    <row r="162" spans="1:47" ht="14.25" customHeight="1" x14ac:dyDescent="0.25">
      <c r="A162" s="1"/>
      <c r="B162" s="72"/>
      <c r="C162" s="72"/>
      <c r="D162" s="72"/>
      <c r="E162" s="72"/>
      <c r="F162" s="1"/>
      <c r="G162" s="1"/>
      <c r="H162" s="114"/>
      <c r="I162" s="114"/>
      <c r="J162" s="1"/>
      <c r="K162" s="1"/>
      <c r="L162" s="1"/>
      <c r="M162" s="1"/>
      <c r="N162" s="1"/>
      <c r="O162" s="1"/>
      <c r="P162" s="1"/>
      <c r="Q162" s="1"/>
      <c r="R162" s="1"/>
      <c r="S162"/>
      <c r="T162"/>
      <c r="U162"/>
      <c r="V162"/>
      <c r="W162"/>
      <c r="X162"/>
      <c r="Y162"/>
      <c r="Z162"/>
      <c r="AA162"/>
      <c r="AB162" s="114"/>
      <c r="AC162" s="114"/>
      <c r="AD162" s="1"/>
      <c r="AE162" s="1"/>
      <c r="AF162" s="1"/>
      <c r="AG162"/>
      <c r="AH162"/>
      <c r="AI162"/>
      <c r="AJ162"/>
      <c r="AK162"/>
      <c r="AL162" s="1"/>
      <c r="AM162" s="1"/>
      <c r="AN162" s="1"/>
      <c r="AO162" s="1"/>
      <c r="AP162" s="1"/>
      <c r="AQ162"/>
      <c r="AR162"/>
      <c r="AS162"/>
      <c r="AT162"/>
      <c r="AU162"/>
    </row>
    <row r="163" spans="1:47" ht="14.25" customHeight="1" x14ac:dyDescent="0.25">
      <c r="A163" s="1"/>
      <c r="B163" s="72"/>
      <c r="C163" s="72"/>
      <c r="D163" s="72"/>
      <c r="E163" s="72"/>
      <c r="F163" s="1"/>
      <c r="G163" s="1"/>
      <c r="H163" s="114"/>
      <c r="I163" s="114"/>
      <c r="J163" s="1"/>
      <c r="K163" s="1"/>
      <c r="L163" s="1"/>
      <c r="M163" s="1"/>
      <c r="N163" s="1"/>
      <c r="O163" s="1"/>
      <c r="P163" s="1"/>
      <c r="Q163" s="1"/>
      <c r="R163" s="1"/>
      <c r="S163"/>
      <c r="T163"/>
      <c r="U163"/>
      <c r="V163"/>
      <c r="W163"/>
      <c r="X163"/>
      <c r="Y163"/>
      <c r="Z163"/>
      <c r="AA163"/>
      <c r="AB163" s="114"/>
      <c r="AC163" s="114"/>
      <c r="AD163" s="1"/>
      <c r="AE163" s="1"/>
      <c r="AF163" s="1"/>
      <c r="AG163"/>
      <c r="AH163"/>
      <c r="AI163"/>
      <c r="AJ163"/>
      <c r="AK163"/>
      <c r="AL163" s="1"/>
      <c r="AM163" s="1"/>
      <c r="AN163" s="1"/>
      <c r="AO163" s="1"/>
      <c r="AP163" s="1"/>
      <c r="AQ163"/>
      <c r="AR163"/>
      <c r="AS163"/>
      <c r="AT163"/>
      <c r="AU163"/>
    </row>
    <row r="164" spans="1:47" ht="14.25" customHeight="1" x14ac:dyDescent="0.25">
      <c r="A164" s="1"/>
      <c r="B164" s="72"/>
      <c r="C164" s="72"/>
      <c r="D164" s="72"/>
      <c r="E164" s="72"/>
      <c r="F164" s="1"/>
      <c r="G164" s="1"/>
      <c r="H164" s="114"/>
      <c r="I164" s="114"/>
      <c r="J164" s="1"/>
      <c r="K164" s="1"/>
      <c r="L164" s="1"/>
      <c r="M164" s="1"/>
      <c r="N164" s="1"/>
      <c r="O164" s="1"/>
      <c r="P164" s="1"/>
      <c r="Q164" s="1"/>
      <c r="R164" s="1"/>
      <c r="S164"/>
      <c r="T164"/>
      <c r="U164"/>
      <c r="V164"/>
      <c r="W164"/>
      <c r="X164"/>
      <c r="Y164"/>
      <c r="Z164"/>
      <c r="AA164"/>
      <c r="AB164" s="114"/>
      <c r="AC164" s="114"/>
      <c r="AD164" s="1"/>
      <c r="AE164" s="1"/>
      <c r="AF164" s="1"/>
      <c r="AG164"/>
      <c r="AH164"/>
      <c r="AI164"/>
      <c r="AJ164"/>
      <c r="AK164"/>
      <c r="AL164" s="1"/>
      <c r="AM164" s="1"/>
      <c r="AN164" s="1"/>
      <c r="AO164" s="1"/>
      <c r="AP164" s="1"/>
      <c r="AQ164"/>
      <c r="AR164"/>
      <c r="AS164"/>
      <c r="AT164"/>
      <c r="AU164"/>
    </row>
    <row r="165" spans="1:47" ht="14.25" customHeight="1" x14ac:dyDescent="0.25">
      <c r="A165" s="1"/>
      <c r="B165" s="72"/>
      <c r="C165" s="72"/>
      <c r="D165" s="72"/>
      <c r="E165" s="72"/>
      <c r="F165" s="1"/>
      <c r="G165" s="1"/>
      <c r="H165" s="114"/>
      <c r="I165" s="114"/>
      <c r="J165" s="1"/>
      <c r="K165" s="1"/>
      <c r="L165" s="1"/>
      <c r="M165" s="1"/>
      <c r="N165" s="1"/>
      <c r="O165" s="1"/>
      <c r="P165" s="1"/>
      <c r="Q165" s="1"/>
      <c r="R165" s="1"/>
      <c r="S165"/>
      <c r="T165"/>
      <c r="U165"/>
      <c r="V165"/>
      <c r="W165"/>
      <c r="X165"/>
      <c r="Y165"/>
      <c r="Z165"/>
      <c r="AA165"/>
      <c r="AB165" s="114"/>
      <c r="AC165" s="114"/>
      <c r="AD165" s="1"/>
      <c r="AE165" s="1"/>
      <c r="AF165" s="1"/>
      <c r="AG165"/>
      <c r="AH165"/>
      <c r="AI165"/>
      <c r="AJ165"/>
      <c r="AK165"/>
      <c r="AL165" s="1"/>
      <c r="AM165" s="1"/>
      <c r="AN165" s="1"/>
      <c r="AO165" s="1"/>
      <c r="AP165" s="1"/>
      <c r="AQ165"/>
      <c r="AR165"/>
      <c r="AS165"/>
      <c r="AT165"/>
      <c r="AU165"/>
    </row>
    <row r="166" spans="1:47" x14ac:dyDescent="0.25">
      <c r="A166" s="1"/>
      <c r="B166" s="72"/>
      <c r="C166" s="72"/>
      <c r="D166" s="72"/>
      <c r="E166" s="72"/>
      <c r="F166" s="1"/>
      <c r="G166" s="1"/>
      <c r="H166" s="114"/>
      <c r="I166" s="114"/>
      <c r="J166" s="1"/>
      <c r="K166" s="1"/>
      <c r="L166" s="1"/>
      <c r="M166" s="1"/>
      <c r="N166" s="1"/>
      <c r="O166" s="1"/>
      <c r="P166" s="1"/>
      <c r="Q166" s="1"/>
      <c r="R166" s="1"/>
      <c r="S166"/>
      <c r="T166"/>
      <c r="U166"/>
      <c r="V166"/>
      <c r="W166"/>
      <c r="X166"/>
      <c r="Y166"/>
      <c r="Z166"/>
      <c r="AA166"/>
      <c r="AB166" s="114"/>
      <c r="AC166" s="114"/>
      <c r="AD166" s="1"/>
      <c r="AE166" s="1"/>
      <c r="AF166" s="1"/>
      <c r="AG166"/>
      <c r="AH166"/>
      <c r="AI166"/>
      <c r="AJ166"/>
      <c r="AK166"/>
      <c r="AL166" s="1"/>
      <c r="AM166" s="1"/>
      <c r="AN166" s="1"/>
      <c r="AO166" s="1"/>
      <c r="AP166" s="1"/>
      <c r="AQ166"/>
      <c r="AR166"/>
      <c r="AS166"/>
      <c r="AT166"/>
      <c r="AU166"/>
    </row>
    <row r="167" spans="1:47" ht="14.25" customHeight="1" x14ac:dyDescent="0.25">
      <c r="A167" s="1"/>
      <c r="B167" s="72"/>
      <c r="C167" s="72"/>
      <c r="D167" s="72"/>
      <c r="E167" s="72"/>
      <c r="F167" s="1"/>
      <c r="G167" s="1"/>
      <c r="H167" s="114"/>
      <c r="I167" s="114"/>
      <c r="J167" s="1"/>
      <c r="K167" s="1"/>
      <c r="L167" s="1"/>
      <c r="M167" s="1"/>
      <c r="N167" s="1"/>
      <c r="O167" s="1"/>
      <c r="P167" s="1"/>
      <c r="S167"/>
      <c r="T167"/>
      <c r="U167"/>
      <c r="V167"/>
      <c r="W167"/>
      <c r="X167"/>
      <c r="Y167"/>
      <c r="Z167"/>
      <c r="AA167"/>
      <c r="AB167" s="114"/>
      <c r="AC167" s="114"/>
      <c r="AD167" s="1"/>
      <c r="AE167" s="1"/>
      <c r="AF167" s="1"/>
      <c r="AG167"/>
      <c r="AH167"/>
      <c r="AI167"/>
      <c r="AJ167"/>
      <c r="AK167"/>
      <c r="AL167" s="1"/>
      <c r="AM167" s="1"/>
      <c r="AN167" s="1"/>
      <c r="AO167" s="1"/>
      <c r="AP167" s="1"/>
      <c r="AQ167"/>
      <c r="AR167"/>
      <c r="AS167"/>
      <c r="AT167"/>
      <c r="AU167"/>
    </row>
    <row r="168" spans="1:47" ht="14.25" customHeight="1" x14ac:dyDescent="0.25">
      <c r="A168" s="1"/>
      <c r="B168" s="72"/>
      <c r="C168" s="72"/>
      <c r="D168" s="72"/>
      <c r="E168" s="72"/>
      <c r="F168" s="1"/>
      <c r="G168" s="1"/>
      <c r="H168" s="114"/>
      <c r="I168" s="114"/>
      <c r="J168" s="1"/>
      <c r="K168" s="1"/>
      <c r="L168" s="1"/>
      <c r="M168" s="1"/>
      <c r="N168" s="1"/>
      <c r="O168" s="1"/>
      <c r="P168" s="1"/>
      <c r="S168"/>
      <c r="T168"/>
      <c r="U168"/>
      <c r="V168"/>
      <c r="W168"/>
      <c r="X168"/>
      <c r="Y168"/>
      <c r="Z168"/>
      <c r="AA168"/>
      <c r="AB168" s="114"/>
      <c r="AC168" s="114"/>
      <c r="AD168" s="1"/>
      <c r="AE168" s="1"/>
      <c r="AF168" s="1"/>
      <c r="AG168"/>
      <c r="AH168"/>
      <c r="AI168"/>
      <c r="AJ168"/>
      <c r="AK168"/>
      <c r="AL168" s="1"/>
      <c r="AM168" s="1"/>
      <c r="AN168" s="1"/>
      <c r="AO168" s="1"/>
      <c r="AP168" s="1"/>
      <c r="AQ168"/>
      <c r="AR168"/>
      <c r="AS168"/>
      <c r="AT168"/>
      <c r="AU168"/>
    </row>
    <row r="169" spans="1:47" ht="14.25" customHeight="1" x14ac:dyDescent="0.25">
      <c r="A169" s="1"/>
      <c r="B169" s="72"/>
      <c r="C169" s="72"/>
      <c r="D169" s="72"/>
      <c r="E169" s="72"/>
      <c r="F169" s="1"/>
      <c r="G169" s="1"/>
      <c r="H169" s="114"/>
      <c r="I169" s="114"/>
      <c r="J169" s="1"/>
      <c r="K169" s="1"/>
      <c r="L169" s="1"/>
      <c r="M169" s="1"/>
      <c r="N169" s="1"/>
      <c r="O169" s="1"/>
      <c r="P169" s="1"/>
      <c r="S169"/>
      <c r="T169"/>
      <c r="U169"/>
      <c r="V169"/>
      <c r="W169"/>
      <c r="X169"/>
      <c r="Y169"/>
      <c r="Z169"/>
      <c r="AA169"/>
      <c r="AB169" s="114"/>
      <c r="AC169" s="114"/>
      <c r="AD169" s="1"/>
      <c r="AE169" s="1"/>
      <c r="AF169" s="1"/>
      <c r="AG169"/>
      <c r="AH169"/>
      <c r="AI169"/>
      <c r="AJ169"/>
      <c r="AK169"/>
      <c r="AL169" s="1"/>
      <c r="AM169" s="1"/>
      <c r="AN169" s="1"/>
      <c r="AO169" s="1"/>
      <c r="AP169" s="1"/>
      <c r="AQ169"/>
      <c r="AR169"/>
      <c r="AS169"/>
      <c r="AT169"/>
      <c r="AU169"/>
    </row>
    <row r="170" spans="1:47" ht="14.25" customHeight="1" x14ac:dyDescent="0.25">
      <c r="A170" s="1"/>
      <c r="B170" s="72"/>
      <c r="C170" s="72"/>
      <c r="D170" s="72"/>
      <c r="E170" s="72"/>
      <c r="F170" s="1"/>
      <c r="G170" s="1"/>
      <c r="H170" s="114"/>
      <c r="I170" s="114"/>
      <c r="J170" s="1"/>
      <c r="K170" s="1"/>
      <c r="L170" s="1"/>
      <c r="M170" s="1"/>
      <c r="N170" s="1"/>
      <c r="O170" s="1"/>
      <c r="P170" s="1"/>
      <c r="S170"/>
      <c r="T170"/>
      <c r="U170"/>
      <c r="V170"/>
      <c r="W170"/>
      <c r="X170"/>
      <c r="Y170"/>
      <c r="Z170"/>
      <c r="AA170"/>
      <c r="AB170" s="114"/>
      <c r="AC170" s="114"/>
      <c r="AD170" s="1"/>
      <c r="AE170" s="1"/>
      <c r="AF170" s="1"/>
      <c r="AG170"/>
      <c r="AH170"/>
      <c r="AI170"/>
      <c r="AJ170"/>
      <c r="AK170"/>
      <c r="AL170" s="1"/>
      <c r="AM170" s="1"/>
      <c r="AN170" s="1"/>
      <c r="AO170" s="1"/>
      <c r="AP170" s="1"/>
      <c r="AQ170"/>
      <c r="AR170"/>
      <c r="AS170"/>
      <c r="AT170"/>
      <c r="AU170"/>
    </row>
    <row r="171" spans="1:47" ht="14.25" customHeight="1" x14ac:dyDescent="0.25">
      <c r="A171" s="1"/>
      <c r="B171" s="72"/>
      <c r="C171" s="72"/>
      <c r="D171" s="72"/>
      <c r="E171" s="72"/>
      <c r="F171" s="1"/>
      <c r="G171" s="1"/>
      <c r="H171" s="114"/>
      <c r="I171" s="114"/>
      <c r="J171" s="1"/>
      <c r="K171" s="1"/>
      <c r="L171" s="1"/>
      <c r="M171" s="1"/>
      <c r="N171" s="1"/>
      <c r="O171" s="1"/>
      <c r="P171" s="1"/>
      <c r="S171"/>
      <c r="T171"/>
      <c r="U171"/>
      <c r="V171"/>
      <c r="W171"/>
      <c r="X171"/>
      <c r="Y171"/>
      <c r="Z171"/>
      <c r="AA171"/>
      <c r="AB171" s="114"/>
      <c r="AC171" s="114"/>
      <c r="AD171" s="1"/>
      <c r="AE171" s="1"/>
      <c r="AF171" s="1"/>
      <c r="AG171"/>
      <c r="AH171"/>
      <c r="AI171"/>
      <c r="AJ171"/>
      <c r="AK171"/>
      <c r="AL171" s="1"/>
      <c r="AM171" s="1"/>
      <c r="AN171" s="1"/>
      <c r="AO171" s="1"/>
      <c r="AP171" s="1"/>
      <c r="AQ171"/>
      <c r="AR171"/>
      <c r="AS171"/>
      <c r="AT171"/>
      <c r="AU171"/>
    </row>
    <row r="172" spans="1:47" x14ac:dyDescent="0.25">
      <c r="A172" s="1"/>
      <c r="B172" s="72"/>
      <c r="C172" s="72"/>
      <c r="D172" s="72"/>
      <c r="E172" s="72"/>
      <c r="F172" s="1"/>
      <c r="G172" s="1"/>
      <c r="H172" s="114"/>
      <c r="I172" s="114"/>
      <c r="J172" s="1"/>
      <c r="K172" s="1"/>
      <c r="L172" s="1"/>
      <c r="M172" s="1"/>
      <c r="N172" s="1"/>
      <c r="O172" s="1"/>
      <c r="P172" s="1"/>
      <c r="S172"/>
      <c r="T172"/>
      <c r="U172"/>
      <c r="V172"/>
      <c r="W172"/>
      <c r="X172"/>
      <c r="Y172"/>
      <c r="Z172"/>
      <c r="AA172"/>
      <c r="AB172" s="114"/>
      <c r="AC172" s="114"/>
      <c r="AD172" s="1"/>
      <c r="AE172" s="1"/>
      <c r="AF172" s="1"/>
      <c r="AG172"/>
      <c r="AH172"/>
      <c r="AI172"/>
      <c r="AJ172"/>
      <c r="AK172"/>
      <c r="AL172" s="1"/>
      <c r="AM172" s="1"/>
      <c r="AN172" s="1"/>
      <c r="AO172" s="1"/>
      <c r="AP172" s="1"/>
      <c r="AQ172"/>
      <c r="AR172"/>
      <c r="AS172"/>
      <c r="AT172"/>
      <c r="AU172"/>
    </row>
    <row r="173" spans="1:47" ht="14.25" customHeight="1" x14ac:dyDescent="0.25">
      <c r="A173" s="1"/>
      <c r="B173" s="72"/>
      <c r="C173" s="72"/>
      <c r="D173" s="72"/>
      <c r="E173" s="72"/>
      <c r="F173" s="1"/>
      <c r="G173" s="1"/>
      <c r="H173" s="114"/>
      <c r="I173" s="114"/>
      <c r="J173" s="1"/>
      <c r="K173" s="1"/>
      <c r="L173" s="1"/>
      <c r="M173" s="1"/>
      <c r="N173" s="1"/>
      <c r="O173" s="1"/>
      <c r="P173" s="1"/>
      <c r="S173"/>
      <c r="T173"/>
      <c r="U173"/>
      <c r="V173"/>
      <c r="W173"/>
      <c r="X173"/>
      <c r="Y173"/>
      <c r="Z173"/>
      <c r="AA173"/>
      <c r="AB173" s="114"/>
      <c r="AC173" s="114"/>
      <c r="AD173" s="1"/>
      <c r="AE173" s="1"/>
      <c r="AF173" s="1"/>
      <c r="AG173"/>
      <c r="AH173"/>
      <c r="AI173"/>
      <c r="AJ173"/>
      <c r="AK173"/>
      <c r="AL173" s="1"/>
      <c r="AM173" s="1"/>
      <c r="AN173" s="1"/>
      <c r="AO173" s="1"/>
      <c r="AP173" s="1"/>
      <c r="AQ173"/>
      <c r="AR173"/>
      <c r="AS173"/>
      <c r="AT173"/>
      <c r="AU173"/>
    </row>
    <row r="174" spans="1:47" ht="14.25" customHeight="1" x14ac:dyDescent="0.25">
      <c r="A174" s="1"/>
      <c r="B174" s="72"/>
      <c r="C174" s="72"/>
      <c r="D174" s="72"/>
      <c r="E174" s="72"/>
      <c r="F174" s="1"/>
      <c r="G174" s="1"/>
      <c r="H174" s="114"/>
      <c r="I174" s="114"/>
      <c r="J174" s="1"/>
      <c r="K174" s="1"/>
      <c r="L174" s="1"/>
      <c r="M174" s="1"/>
      <c r="N174" s="1"/>
      <c r="O174" s="1"/>
      <c r="P174" s="1"/>
      <c r="S174"/>
      <c r="T174"/>
      <c r="U174"/>
      <c r="V174"/>
      <c r="W174"/>
      <c r="X174"/>
      <c r="Y174"/>
      <c r="Z174"/>
      <c r="AA174"/>
      <c r="AB174" s="114"/>
      <c r="AC174" s="114"/>
      <c r="AD174" s="1"/>
      <c r="AE174" s="1"/>
      <c r="AF174" s="1"/>
      <c r="AG174"/>
      <c r="AH174"/>
      <c r="AI174"/>
      <c r="AJ174"/>
      <c r="AK174"/>
      <c r="AL174" s="1"/>
      <c r="AM174" s="1"/>
      <c r="AN174" s="1"/>
      <c r="AO174" s="1"/>
      <c r="AP174" s="1"/>
      <c r="AQ174"/>
      <c r="AR174"/>
      <c r="AS174"/>
      <c r="AT174"/>
      <c r="AU174"/>
    </row>
    <row r="175" spans="1:47" ht="14.25" customHeight="1" x14ac:dyDescent="0.25">
      <c r="A175" s="1"/>
      <c r="B175" s="72"/>
      <c r="C175" s="72"/>
      <c r="D175" s="72"/>
      <c r="E175" s="72"/>
      <c r="F175" s="1"/>
      <c r="G175" s="1"/>
      <c r="H175" s="114"/>
      <c r="I175" s="114"/>
      <c r="J175" s="1"/>
      <c r="K175" s="1"/>
      <c r="L175" s="1"/>
      <c r="M175" s="1"/>
      <c r="N175" s="1"/>
      <c r="O175" s="1"/>
      <c r="P175" s="1"/>
      <c r="S175"/>
      <c r="T175"/>
      <c r="U175"/>
      <c r="V175"/>
      <c r="W175"/>
      <c r="X175"/>
      <c r="Y175"/>
      <c r="Z175"/>
      <c r="AA175"/>
      <c r="AB175" s="114"/>
      <c r="AC175" s="114"/>
      <c r="AD175" s="1"/>
      <c r="AE175" s="1"/>
      <c r="AF175" s="1"/>
      <c r="AG175"/>
      <c r="AH175"/>
      <c r="AI175"/>
      <c r="AJ175"/>
      <c r="AK175"/>
      <c r="AL175" s="1"/>
      <c r="AM175" s="1"/>
      <c r="AN175" s="1"/>
      <c r="AO175" s="1"/>
      <c r="AP175" s="1"/>
      <c r="AQ175"/>
      <c r="AR175"/>
      <c r="AS175"/>
      <c r="AT175"/>
      <c r="AU175"/>
    </row>
    <row r="176" spans="1:47" ht="14.25" customHeight="1" x14ac:dyDescent="0.25">
      <c r="A176" s="1"/>
      <c r="B176" s="72"/>
      <c r="C176" s="72"/>
      <c r="D176" s="72"/>
      <c r="E176" s="72"/>
      <c r="F176" s="1"/>
      <c r="G176" s="1"/>
      <c r="H176" s="114"/>
      <c r="I176" s="114"/>
      <c r="J176" s="1"/>
      <c r="K176" s="1"/>
      <c r="L176" s="1"/>
      <c r="M176" s="1"/>
      <c r="N176" s="1"/>
      <c r="O176" s="1"/>
      <c r="P176" s="1"/>
      <c r="S176"/>
      <c r="T176"/>
      <c r="U176"/>
      <c r="V176"/>
      <c r="W176"/>
      <c r="X176"/>
      <c r="Y176"/>
      <c r="Z176"/>
      <c r="AA176"/>
      <c r="AB176" s="114"/>
      <c r="AC176" s="114"/>
      <c r="AD176" s="1"/>
      <c r="AE176" s="1"/>
      <c r="AF176" s="1"/>
      <c r="AG176"/>
      <c r="AH176"/>
      <c r="AI176"/>
      <c r="AJ176"/>
      <c r="AK176"/>
      <c r="AL176" s="1"/>
      <c r="AM176" s="1"/>
      <c r="AN176" s="1"/>
      <c r="AO176" s="1"/>
      <c r="AP176" s="1"/>
      <c r="AQ176"/>
      <c r="AR176"/>
      <c r="AS176"/>
      <c r="AT176"/>
      <c r="AU176"/>
    </row>
    <row r="177" spans="1:47" ht="14.25" customHeight="1" x14ac:dyDescent="0.25">
      <c r="A177" s="1"/>
      <c r="B177" s="72"/>
      <c r="C177" s="72"/>
      <c r="D177" s="72"/>
      <c r="E177" s="72"/>
      <c r="F177" s="1"/>
      <c r="G177" s="1"/>
      <c r="H177" s="114"/>
      <c r="I177" s="114"/>
      <c r="J177" s="1"/>
      <c r="K177" s="1"/>
      <c r="L177" s="1"/>
      <c r="M177" s="1"/>
      <c r="N177" s="1"/>
      <c r="O177" s="1"/>
      <c r="P177" s="1"/>
      <c r="S177"/>
      <c r="T177"/>
      <c r="U177"/>
      <c r="V177"/>
      <c r="W177"/>
      <c r="X177"/>
      <c r="Y177"/>
      <c r="Z177"/>
      <c r="AA177"/>
      <c r="AB177" s="114"/>
      <c r="AC177" s="114"/>
      <c r="AD177" s="1"/>
      <c r="AE177" s="1"/>
      <c r="AF177" s="1"/>
      <c r="AG177"/>
      <c r="AH177"/>
      <c r="AI177"/>
      <c r="AJ177"/>
      <c r="AK177"/>
      <c r="AL177" s="1"/>
      <c r="AM177" s="1"/>
      <c r="AN177" s="1"/>
      <c r="AO177" s="1"/>
      <c r="AP177" s="1"/>
      <c r="AQ177"/>
      <c r="AR177"/>
      <c r="AS177"/>
      <c r="AT177"/>
      <c r="AU177"/>
    </row>
    <row r="178" spans="1:47" x14ac:dyDescent="0.25">
      <c r="A178" s="1"/>
      <c r="B178" s="72"/>
      <c r="C178" s="72"/>
      <c r="D178" s="72"/>
      <c r="E178" s="72"/>
      <c r="F178" s="1"/>
      <c r="G178" s="1"/>
      <c r="H178" s="114"/>
      <c r="I178" s="114"/>
      <c r="J178" s="1"/>
      <c r="K178" s="1"/>
      <c r="L178" s="1"/>
      <c r="M178" s="1"/>
      <c r="N178" s="1"/>
      <c r="O178" s="1"/>
      <c r="P178" s="1"/>
      <c r="S178"/>
      <c r="T178"/>
      <c r="U178"/>
      <c r="V178"/>
      <c r="W178"/>
      <c r="X178"/>
      <c r="Y178"/>
      <c r="Z178"/>
      <c r="AA178"/>
      <c r="AB178" s="114"/>
      <c r="AC178" s="114"/>
      <c r="AD178" s="1"/>
      <c r="AE178" s="1"/>
      <c r="AF178" s="1"/>
      <c r="AG178"/>
      <c r="AH178"/>
      <c r="AI178"/>
      <c r="AJ178"/>
      <c r="AK178"/>
      <c r="AL178" s="1"/>
      <c r="AM178" s="1"/>
      <c r="AN178" s="1"/>
      <c r="AO178" s="1"/>
      <c r="AP178" s="1"/>
      <c r="AQ178"/>
      <c r="AR178"/>
      <c r="AS178"/>
      <c r="AT178"/>
      <c r="AU178"/>
    </row>
    <row r="179" spans="1:47" ht="14.25" customHeight="1" x14ac:dyDescent="0.25">
      <c r="A179" s="1"/>
      <c r="B179" s="72"/>
      <c r="C179" s="72"/>
      <c r="D179" s="72"/>
      <c r="E179" s="72"/>
      <c r="F179" s="1"/>
      <c r="G179" s="1"/>
      <c r="H179" s="114"/>
      <c r="I179" s="114"/>
      <c r="J179" s="1"/>
      <c r="K179" s="1"/>
      <c r="L179" s="1"/>
      <c r="M179" s="1"/>
      <c r="N179" s="1"/>
      <c r="O179" s="1"/>
      <c r="P179" s="1"/>
      <c r="S179"/>
      <c r="T179"/>
      <c r="U179"/>
      <c r="V179"/>
      <c r="W179"/>
      <c r="X179"/>
      <c r="Y179"/>
      <c r="Z179"/>
      <c r="AA179"/>
      <c r="AB179" s="114"/>
      <c r="AC179" s="114"/>
      <c r="AD179" s="1"/>
      <c r="AE179" s="1"/>
      <c r="AF179" s="1"/>
      <c r="AG179"/>
      <c r="AH179"/>
      <c r="AI179"/>
      <c r="AJ179"/>
      <c r="AK179"/>
      <c r="AL179" s="1"/>
      <c r="AM179" s="1"/>
      <c r="AN179" s="1"/>
      <c r="AO179" s="1"/>
      <c r="AP179" s="1"/>
      <c r="AQ179"/>
      <c r="AR179"/>
      <c r="AS179"/>
      <c r="AT179"/>
      <c r="AU179"/>
    </row>
    <row r="180" spans="1:47" ht="14.25" customHeight="1" x14ac:dyDescent="0.25">
      <c r="A180" s="1"/>
      <c r="B180" s="72"/>
      <c r="C180" s="72"/>
      <c r="D180" s="72"/>
      <c r="E180" s="72"/>
      <c r="F180" s="1"/>
      <c r="G180" s="1"/>
      <c r="H180" s="114"/>
      <c r="I180" s="114"/>
      <c r="J180" s="1"/>
      <c r="K180" s="1"/>
      <c r="L180" s="1"/>
      <c r="M180" s="1"/>
      <c r="N180" s="1"/>
      <c r="O180" s="1"/>
      <c r="P180" s="1"/>
      <c r="S180"/>
      <c r="T180"/>
      <c r="U180"/>
      <c r="V180"/>
      <c r="W180"/>
      <c r="X180"/>
      <c r="Y180"/>
      <c r="Z180"/>
      <c r="AA180"/>
      <c r="AB180" s="114"/>
      <c r="AC180" s="114"/>
      <c r="AD180" s="1"/>
      <c r="AE180" s="1"/>
      <c r="AF180" s="1"/>
      <c r="AG180"/>
      <c r="AH180"/>
      <c r="AI180"/>
      <c r="AJ180"/>
      <c r="AK180"/>
      <c r="AL180" s="1"/>
      <c r="AM180" s="1"/>
      <c r="AN180" s="1"/>
      <c r="AO180" s="1"/>
      <c r="AP180" s="1"/>
      <c r="AQ180"/>
      <c r="AR180"/>
      <c r="AS180"/>
      <c r="AT180"/>
      <c r="AU180"/>
    </row>
    <row r="181" spans="1:47" ht="14.25" customHeight="1" x14ac:dyDescent="0.25">
      <c r="A181" s="1"/>
      <c r="B181" s="72"/>
      <c r="C181" s="72"/>
      <c r="D181" s="72"/>
      <c r="E181" s="72"/>
      <c r="F181" s="1"/>
      <c r="G181" s="1"/>
      <c r="H181" s="114"/>
      <c r="I181" s="114"/>
      <c r="J181" s="1"/>
      <c r="K181" s="1"/>
      <c r="L181" s="1"/>
      <c r="M181" s="1"/>
      <c r="N181" s="1"/>
      <c r="O181" s="1"/>
      <c r="P181" s="1"/>
      <c r="S181"/>
      <c r="T181"/>
      <c r="U181"/>
      <c r="V181"/>
      <c r="W181"/>
      <c r="X181"/>
      <c r="Y181"/>
      <c r="Z181"/>
      <c r="AA181"/>
      <c r="AB181" s="114"/>
      <c r="AC181" s="114"/>
      <c r="AD181" s="1"/>
      <c r="AE181" s="1"/>
      <c r="AF181" s="1"/>
      <c r="AG181"/>
      <c r="AH181"/>
      <c r="AI181"/>
      <c r="AJ181"/>
      <c r="AK181"/>
      <c r="AL181" s="1"/>
      <c r="AM181" s="1"/>
      <c r="AN181" s="1"/>
      <c r="AO181" s="1"/>
      <c r="AP181" s="1"/>
      <c r="AQ181"/>
      <c r="AR181"/>
      <c r="AS181"/>
      <c r="AT181"/>
      <c r="AU181"/>
    </row>
    <row r="182" spans="1:47" ht="14.25" customHeight="1" x14ac:dyDescent="0.25">
      <c r="A182" s="1"/>
      <c r="B182" s="72"/>
      <c r="C182" s="72"/>
      <c r="D182" s="72"/>
      <c r="E182" s="72"/>
      <c r="F182" s="1"/>
      <c r="G182" s="1"/>
      <c r="H182" s="114"/>
      <c r="I182" s="114"/>
      <c r="J182" s="1"/>
      <c r="K182" s="1"/>
      <c r="L182" s="1"/>
      <c r="M182" s="1"/>
      <c r="N182" s="1"/>
      <c r="O182" s="1"/>
      <c r="P182" s="1"/>
      <c r="S182"/>
      <c r="T182"/>
      <c r="U182"/>
      <c r="V182"/>
      <c r="W182"/>
      <c r="X182"/>
      <c r="Y182"/>
      <c r="Z182"/>
      <c r="AA182"/>
      <c r="AB182" s="114"/>
      <c r="AC182" s="114"/>
      <c r="AD182" s="1"/>
      <c r="AE182" s="1"/>
      <c r="AF182" s="1"/>
      <c r="AG182"/>
      <c r="AH182"/>
      <c r="AI182"/>
      <c r="AJ182"/>
      <c r="AK182"/>
      <c r="AL182" s="1"/>
      <c r="AM182" s="1"/>
      <c r="AN182" s="1"/>
      <c r="AO182" s="1"/>
      <c r="AP182" s="1"/>
      <c r="AQ182"/>
      <c r="AR182"/>
      <c r="AS182"/>
      <c r="AT182"/>
      <c r="AU182"/>
    </row>
    <row r="183" spans="1:47" ht="14.25" customHeight="1" x14ac:dyDescent="0.25">
      <c r="A183" s="1"/>
      <c r="B183" s="72"/>
      <c r="C183" s="72"/>
      <c r="D183" s="72"/>
      <c r="E183" s="72"/>
      <c r="F183" s="1"/>
      <c r="G183" s="1"/>
      <c r="H183" s="114"/>
      <c r="I183" s="114"/>
      <c r="J183" s="1"/>
      <c r="K183" s="1"/>
      <c r="L183" s="1"/>
      <c r="M183" s="1"/>
      <c r="N183" s="1"/>
      <c r="O183" s="1"/>
      <c r="P183" s="1"/>
      <c r="S183"/>
      <c r="T183"/>
      <c r="U183"/>
      <c r="V183"/>
      <c r="W183"/>
      <c r="X183"/>
      <c r="Y183"/>
      <c r="Z183"/>
      <c r="AA183"/>
      <c r="AB183" s="114"/>
      <c r="AC183" s="114"/>
      <c r="AD183" s="1"/>
      <c r="AE183" s="1"/>
      <c r="AF183" s="1"/>
      <c r="AG183"/>
      <c r="AH183"/>
      <c r="AI183"/>
      <c r="AJ183"/>
      <c r="AK183"/>
      <c r="AL183" s="1"/>
      <c r="AM183" s="1"/>
      <c r="AN183" s="1"/>
      <c r="AO183" s="1"/>
      <c r="AP183" s="1"/>
      <c r="AQ183"/>
      <c r="AR183"/>
      <c r="AS183"/>
      <c r="AT183"/>
      <c r="AU183"/>
    </row>
    <row r="184" spans="1:47" x14ac:dyDescent="0.25">
      <c r="A184" s="1"/>
      <c r="B184" s="72"/>
      <c r="C184" s="72"/>
      <c r="D184" s="72"/>
      <c r="E184" s="72"/>
      <c r="F184" s="1"/>
      <c r="G184" s="1"/>
      <c r="H184" s="114"/>
      <c r="I184" s="114"/>
      <c r="J184" s="1"/>
      <c r="K184" s="1"/>
      <c r="L184" s="1"/>
      <c r="M184" s="1"/>
      <c r="N184" s="1"/>
      <c r="O184" s="1"/>
      <c r="P184" s="1"/>
      <c r="S184"/>
      <c r="T184"/>
      <c r="U184"/>
      <c r="V184"/>
      <c r="W184"/>
      <c r="X184"/>
      <c r="Y184"/>
      <c r="Z184"/>
      <c r="AA184"/>
      <c r="AB184" s="114"/>
      <c r="AC184" s="114"/>
      <c r="AD184" s="1"/>
      <c r="AE184" s="1"/>
      <c r="AF184" s="1"/>
      <c r="AG184"/>
      <c r="AH184"/>
      <c r="AI184"/>
      <c r="AJ184"/>
      <c r="AK184"/>
      <c r="AL184" s="1"/>
      <c r="AM184" s="1"/>
      <c r="AN184" s="1"/>
      <c r="AO184" s="1"/>
      <c r="AP184" s="1"/>
      <c r="AQ184"/>
      <c r="AR184"/>
      <c r="AS184"/>
      <c r="AT184"/>
      <c r="AU184"/>
    </row>
    <row r="185" spans="1:47" ht="14.25" customHeight="1" x14ac:dyDescent="0.25">
      <c r="A185" s="1"/>
      <c r="B185" s="72"/>
      <c r="C185" s="72"/>
      <c r="D185" s="72"/>
      <c r="E185" s="72"/>
      <c r="F185" s="1"/>
      <c r="G185" s="1"/>
      <c r="H185" s="114"/>
      <c r="I185" s="114"/>
      <c r="J185" s="1"/>
      <c r="K185" s="1"/>
      <c r="L185" s="1"/>
      <c r="M185" s="1"/>
      <c r="N185" s="1"/>
      <c r="O185" s="1"/>
      <c r="P185" s="1"/>
      <c r="S185"/>
      <c r="T185"/>
      <c r="U185"/>
      <c r="V185"/>
      <c r="W185"/>
      <c r="X185"/>
      <c r="Y185"/>
      <c r="Z185"/>
      <c r="AA185"/>
      <c r="AB185" s="114"/>
      <c r="AC185" s="114"/>
      <c r="AD185" s="1"/>
      <c r="AE185" s="1"/>
      <c r="AF185" s="1"/>
      <c r="AG185"/>
      <c r="AH185"/>
      <c r="AI185"/>
      <c r="AJ185"/>
      <c r="AK185"/>
      <c r="AL185" s="1"/>
      <c r="AM185" s="1"/>
      <c r="AN185" s="1"/>
      <c r="AO185" s="1"/>
      <c r="AP185" s="1"/>
      <c r="AQ185"/>
      <c r="AR185"/>
      <c r="AS185"/>
      <c r="AT185"/>
      <c r="AU185"/>
    </row>
    <row r="186" spans="1:47" ht="14.25" customHeight="1" x14ac:dyDescent="0.25">
      <c r="A186" s="1"/>
      <c r="B186" s="72"/>
      <c r="C186" s="72"/>
      <c r="D186" s="72"/>
      <c r="E186" s="72"/>
      <c r="F186" s="1"/>
      <c r="G186" s="1"/>
      <c r="H186" s="114"/>
      <c r="I186" s="114"/>
      <c r="J186" s="1"/>
      <c r="K186" s="1"/>
      <c r="L186" s="1"/>
      <c r="M186" s="1"/>
      <c r="N186" s="1"/>
      <c r="O186" s="1"/>
      <c r="P186" s="1"/>
      <c r="S186"/>
      <c r="T186"/>
      <c r="U186"/>
      <c r="V186"/>
      <c r="W186"/>
      <c r="X186"/>
      <c r="Y186"/>
      <c r="Z186"/>
      <c r="AA186"/>
      <c r="AB186" s="114"/>
      <c r="AC186" s="114"/>
      <c r="AD186" s="1"/>
      <c r="AE186" s="1"/>
      <c r="AF186" s="1"/>
      <c r="AG186"/>
      <c r="AH186"/>
      <c r="AI186"/>
      <c r="AJ186"/>
      <c r="AK186"/>
      <c r="AL186" s="1"/>
      <c r="AM186" s="1"/>
      <c r="AN186" s="1"/>
      <c r="AO186" s="1"/>
      <c r="AP186" s="1"/>
      <c r="AQ186"/>
      <c r="AR186"/>
      <c r="AS186"/>
      <c r="AT186"/>
      <c r="AU186"/>
    </row>
    <row r="187" spans="1:47" ht="14.25" customHeight="1" x14ac:dyDescent="0.25">
      <c r="A187" s="1"/>
      <c r="B187" s="72"/>
      <c r="C187" s="72"/>
      <c r="D187" s="72"/>
      <c r="E187" s="72"/>
      <c r="F187" s="1"/>
      <c r="G187" s="1"/>
      <c r="H187" s="114"/>
      <c r="I187" s="114"/>
      <c r="J187" s="1"/>
      <c r="K187" s="1"/>
      <c r="L187" s="1"/>
      <c r="M187" s="1"/>
      <c r="N187" s="1"/>
      <c r="O187" s="1"/>
      <c r="P187" s="1"/>
      <c r="S187"/>
      <c r="T187"/>
      <c r="U187"/>
      <c r="V187"/>
      <c r="W187"/>
      <c r="X187"/>
      <c r="Y187"/>
      <c r="Z187"/>
      <c r="AA187"/>
      <c r="AB187" s="114"/>
      <c r="AC187" s="114"/>
      <c r="AD187" s="1"/>
      <c r="AE187" s="1"/>
      <c r="AF187" s="1"/>
      <c r="AG187"/>
      <c r="AH187"/>
      <c r="AI187"/>
      <c r="AJ187"/>
      <c r="AK187"/>
      <c r="AL187" s="1"/>
      <c r="AM187" s="1"/>
      <c r="AN187" s="1"/>
      <c r="AO187" s="1"/>
      <c r="AP187" s="1"/>
      <c r="AQ187"/>
      <c r="AR187"/>
      <c r="AS187"/>
      <c r="AT187"/>
      <c r="AU187"/>
    </row>
    <row r="188" spans="1:47" ht="14.25" customHeight="1" x14ac:dyDescent="0.25">
      <c r="A188" s="1"/>
      <c r="B188" s="72"/>
      <c r="C188" s="72"/>
      <c r="D188" s="72"/>
      <c r="E188" s="72"/>
      <c r="F188" s="1"/>
      <c r="G188" s="1"/>
      <c r="H188" s="114"/>
      <c r="I188" s="114"/>
      <c r="J188" s="1"/>
      <c r="K188" s="1"/>
      <c r="L188" s="1"/>
      <c r="M188" s="1"/>
      <c r="N188" s="1"/>
      <c r="O188" s="1"/>
      <c r="P188" s="1"/>
      <c r="S188"/>
      <c r="T188"/>
      <c r="U188"/>
      <c r="V188"/>
      <c r="W188"/>
      <c r="X188"/>
      <c r="Y188"/>
      <c r="Z188"/>
      <c r="AA188"/>
      <c r="AB188" s="114"/>
      <c r="AC188" s="114"/>
      <c r="AD188" s="1"/>
      <c r="AE188" s="1"/>
      <c r="AF188" s="1"/>
      <c r="AG188"/>
      <c r="AH188"/>
      <c r="AI188"/>
      <c r="AJ188"/>
      <c r="AK188"/>
      <c r="AL188" s="1"/>
      <c r="AM188" s="1"/>
      <c r="AN188" s="1"/>
      <c r="AO188" s="1"/>
      <c r="AP188" s="1"/>
      <c r="AQ188"/>
      <c r="AR188"/>
      <c r="AS188"/>
      <c r="AT188"/>
      <c r="AU188"/>
    </row>
    <row r="189" spans="1:47" ht="14.25" customHeight="1" x14ac:dyDescent="0.25">
      <c r="A189" s="1"/>
      <c r="B189" s="72"/>
      <c r="C189" s="72"/>
      <c r="D189" s="72"/>
      <c r="E189" s="72"/>
      <c r="F189" s="1"/>
      <c r="G189" s="1"/>
      <c r="H189" s="114"/>
      <c r="I189" s="114"/>
      <c r="J189" s="1"/>
      <c r="K189" s="1"/>
      <c r="L189" s="1"/>
      <c r="M189" s="1"/>
      <c r="N189" s="1"/>
      <c r="O189" s="1"/>
      <c r="P189" s="1"/>
      <c r="S189"/>
      <c r="T189"/>
      <c r="U189"/>
      <c r="V189"/>
      <c r="W189"/>
      <c r="X189"/>
      <c r="Y189"/>
      <c r="Z189"/>
      <c r="AA189"/>
      <c r="AB189" s="114"/>
      <c r="AC189" s="114"/>
      <c r="AD189" s="1"/>
      <c r="AE189" s="1"/>
      <c r="AF189" s="1"/>
      <c r="AG189"/>
      <c r="AH189"/>
      <c r="AI189"/>
      <c r="AJ189"/>
      <c r="AK189"/>
      <c r="AL189" s="1"/>
      <c r="AM189" s="1"/>
      <c r="AN189" s="1"/>
      <c r="AO189" s="1"/>
      <c r="AP189" s="1"/>
      <c r="AQ189"/>
      <c r="AR189"/>
      <c r="AS189"/>
      <c r="AT189"/>
      <c r="AU189"/>
    </row>
    <row r="190" spans="1:47" x14ac:dyDescent="0.25">
      <c r="A190" s="1"/>
      <c r="B190" s="72"/>
      <c r="C190" s="72"/>
      <c r="D190" s="72"/>
      <c r="E190" s="72"/>
      <c r="F190" s="1"/>
      <c r="G190" s="1"/>
      <c r="H190" s="114"/>
      <c r="I190" s="114"/>
      <c r="J190" s="1"/>
      <c r="K190" s="1"/>
      <c r="L190" s="1"/>
      <c r="M190" s="1"/>
      <c r="N190" s="1"/>
      <c r="O190" s="1"/>
      <c r="P190" s="1"/>
      <c r="S190"/>
      <c r="T190"/>
      <c r="U190"/>
      <c r="V190"/>
      <c r="W190"/>
      <c r="X190"/>
      <c r="Y190"/>
      <c r="Z190"/>
      <c r="AA190"/>
      <c r="AB190" s="114"/>
      <c r="AC190" s="114"/>
      <c r="AD190" s="1"/>
      <c r="AE190" s="1"/>
      <c r="AF190" s="1"/>
      <c r="AG190"/>
      <c r="AH190"/>
      <c r="AI190"/>
      <c r="AJ190"/>
      <c r="AK190"/>
      <c r="AL190" s="1"/>
      <c r="AM190" s="1"/>
      <c r="AN190" s="1"/>
      <c r="AO190" s="1"/>
      <c r="AP190" s="1"/>
      <c r="AQ190"/>
      <c r="AR190"/>
      <c r="AS190"/>
      <c r="AT190"/>
      <c r="AU190"/>
    </row>
    <row r="191" spans="1:47" ht="14.25" customHeight="1" x14ac:dyDescent="0.25">
      <c r="A191" s="1"/>
      <c r="B191" s="72"/>
      <c r="C191" s="72"/>
      <c r="D191" s="72"/>
      <c r="E191" s="72"/>
      <c r="F191" s="1"/>
      <c r="G191" s="1"/>
      <c r="H191" s="114"/>
      <c r="I191" s="114"/>
      <c r="J191" s="1"/>
      <c r="K191" s="1"/>
      <c r="L191" s="1"/>
      <c r="M191" s="1"/>
      <c r="N191" s="1"/>
      <c r="O191" s="1"/>
      <c r="P191" s="1"/>
      <c r="S191"/>
      <c r="T191"/>
      <c r="U191"/>
      <c r="V191"/>
      <c r="W191"/>
      <c r="X191"/>
      <c r="Y191"/>
      <c r="Z191"/>
      <c r="AA191"/>
      <c r="AB191" s="114"/>
      <c r="AC191" s="114"/>
      <c r="AD191" s="1"/>
      <c r="AE191" s="1"/>
      <c r="AF191" s="1"/>
      <c r="AG191"/>
      <c r="AH191"/>
      <c r="AI191"/>
      <c r="AJ191"/>
      <c r="AK191"/>
      <c r="AL191" s="1"/>
      <c r="AM191" s="1"/>
      <c r="AN191" s="1"/>
      <c r="AO191" s="1"/>
      <c r="AP191" s="1"/>
      <c r="AQ191"/>
      <c r="AR191"/>
      <c r="AS191"/>
      <c r="AT191"/>
      <c r="AU191"/>
    </row>
    <row r="192" spans="1:47" ht="14.25" customHeight="1" x14ac:dyDescent="0.25">
      <c r="A192" s="1"/>
      <c r="B192" s="72"/>
      <c r="C192" s="72"/>
      <c r="D192" s="72"/>
      <c r="E192" s="72"/>
      <c r="F192" s="1"/>
      <c r="G192" s="1"/>
      <c r="H192" s="114"/>
      <c r="I192" s="114"/>
      <c r="J192" s="1"/>
      <c r="K192" s="1"/>
      <c r="L192" s="1"/>
      <c r="M192" s="1"/>
      <c r="N192" s="1"/>
      <c r="O192" s="1"/>
      <c r="P192" s="1"/>
      <c r="S192"/>
      <c r="T192"/>
      <c r="U192"/>
      <c r="V192"/>
      <c r="W192"/>
      <c r="X192"/>
      <c r="Y192"/>
      <c r="Z192"/>
      <c r="AA192"/>
      <c r="AB192" s="114"/>
      <c r="AC192" s="114"/>
      <c r="AD192" s="1"/>
      <c r="AE192" s="1"/>
      <c r="AF192" s="1"/>
      <c r="AG192"/>
      <c r="AH192"/>
      <c r="AI192"/>
      <c r="AJ192"/>
      <c r="AK192"/>
      <c r="AL192" s="1"/>
      <c r="AM192" s="1"/>
      <c r="AN192" s="1"/>
      <c r="AO192" s="1"/>
      <c r="AP192" s="1"/>
      <c r="AQ192"/>
      <c r="AR192"/>
      <c r="AS192"/>
      <c r="AT192"/>
      <c r="AU192"/>
    </row>
    <row r="193" spans="1:47" ht="14.25" customHeight="1" x14ac:dyDescent="0.25">
      <c r="A193" s="1"/>
      <c r="B193" s="72"/>
      <c r="C193" s="72"/>
      <c r="D193" s="72"/>
      <c r="E193" s="72"/>
      <c r="F193" s="1"/>
      <c r="G193" s="1"/>
      <c r="H193" s="114"/>
      <c r="I193" s="114"/>
      <c r="J193" s="1"/>
      <c r="K193" s="1"/>
      <c r="L193" s="1"/>
      <c r="M193" s="1"/>
      <c r="N193" s="1"/>
      <c r="O193" s="1"/>
      <c r="P193" s="1"/>
      <c r="S193"/>
      <c r="T193"/>
      <c r="U193"/>
      <c r="V193"/>
      <c r="W193"/>
      <c r="X193"/>
      <c r="Y193"/>
      <c r="Z193"/>
      <c r="AA193"/>
      <c r="AB193" s="114"/>
      <c r="AC193" s="114"/>
      <c r="AD193" s="1"/>
      <c r="AE193" s="1"/>
      <c r="AF193" s="1"/>
      <c r="AG193"/>
      <c r="AH193"/>
      <c r="AI193"/>
      <c r="AJ193"/>
      <c r="AK193"/>
      <c r="AL193" s="1"/>
      <c r="AM193" s="1"/>
      <c r="AN193" s="1"/>
      <c r="AO193" s="1"/>
      <c r="AP193" s="1"/>
      <c r="AQ193"/>
      <c r="AR193"/>
      <c r="AS193"/>
      <c r="AT193"/>
      <c r="AU193"/>
    </row>
    <row r="194" spans="1:47" ht="14.25" customHeight="1" x14ac:dyDescent="0.25">
      <c r="A194" s="1"/>
      <c r="B194" s="72"/>
      <c r="C194" s="72"/>
      <c r="D194" s="72"/>
      <c r="E194" s="72"/>
      <c r="F194" s="1"/>
      <c r="G194" s="1"/>
      <c r="H194" s="114"/>
      <c r="I194" s="114"/>
      <c r="J194" s="1"/>
      <c r="K194" s="1"/>
      <c r="L194" s="1"/>
      <c r="M194" s="1"/>
      <c r="N194" s="1"/>
      <c r="O194" s="1"/>
      <c r="P194" s="1"/>
      <c r="S194"/>
      <c r="T194"/>
      <c r="U194"/>
      <c r="V194"/>
      <c r="W194"/>
      <c r="X194"/>
      <c r="Y194"/>
      <c r="Z194"/>
      <c r="AA194"/>
      <c r="AB194" s="114"/>
      <c r="AC194" s="114"/>
      <c r="AD194" s="1"/>
      <c r="AE194" s="1"/>
      <c r="AF194" s="1"/>
      <c r="AG194"/>
      <c r="AH194"/>
      <c r="AI194"/>
      <c r="AJ194"/>
      <c r="AK194"/>
      <c r="AL194" s="1"/>
      <c r="AM194" s="1"/>
      <c r="AN194" s="1"/>
      <c r="AO194" s="1"/>
      <c r="AP194" s="1"/>
      <c r="AQ194"/>
      <c r="AR194"/>
      <c r="AS194"/>
      <c r="AT194"/>
      <c r="AU194"/>
    </row>
    <row r="195" spans="1:47" ht="14.25" customHeight="1" x14ac:dyDescent="0.25">
      <c r="A195" s="1"/>
      <c r="B195" s="72"/>
      <c r="C195" s="72"/>
      <c r="D195" s="72"/>
      <c r="E195" s="72"/>
      <c r="F195" s="1"/>
      <c r="G195" s="1"/>
      <c r="H195" s="114"/>
      <c r="I195" s="114"/>
      <c r="J195" s="1"/>
      <c r="K195" s="1"/>
      <c r="L195" s="1"/>
      <c r="M195" s="1"/>
      <c r="N195" s="1"/>
      <c r="O195" s="1"/>
      <c r="P195" s="1"/>
      <c r="S195"/>
      <c r="T195"/>
      <c r="U195"/>
      <c r="V195"/>
      <c r="W195"/>
      <c r="X195"/>
      <c r="Y195"/>
      <c r="Z195"/>
      <c r="AA195"/>
      <c r="AB195" s="114"/>
      <c r="AC195" s="114"/>
      <c r="AD195" s="1"/>
      <c r="AE195" s="1"/>
      <c r="AF195" s="1"/>
      <c r="AG195"/>
      <c r="AH195"/>
      <c r="AI195"/>
      <c r="AJ195"/>
      <c r="AK195"/>
      <c r="AL195" s="1"/>
      <c r="AM195" s="1"/>
      <c r="AN195" s="1"/>
      <c r="AO195" s="1"/>
      <c r="AP195" s="1"/>
      <c r="AQ195"/>
      <c r="AR195"/>
      <c r="AS195"/>
      <c r="AT195"/>
      <c r="AU195"/>
    </row>
    <row r="196" spans="1:47" x14ac:dyDescent="0.25">
      <c r="A196" s="1"/>
      <c r="B196" s="72"/>
      <c r="C196" s="72"/>
      <c r="D196" s="72"/>
      <c r="E196" s="72"/>
      <c r="F196" s="1"/>
      <c r="G196" s="1"/>
      <c r="H196" s="114"/>
      <c r="I196" s="114"/>
      <c r="J196" s="1"/>
      <c r="K196" s="1"/>
      <c r="L196" s="1"/>
      <c r="M196" s="1"/>
      <c r="N196" s="1"/>
      <c r="O196" s="1"/>
      <c r="P196" s="1"/>
      <c r="S196"/>
      <c r="T196"/>
      <c r="U196"/>
      <c r="V196"/>
      <c r="W196"/>
      <c r="X196"/>
      <c r="Y196"/>
      <c r="Z196"/>
      <c r="AA196"/>
      <c r="AB196" s="114"/>
      <c r="AC196" s="114"/>
      <c r="AD196" s="1"/>
      <c r="AE196" s="1"/>
      <c r="AF196" s="1"/>
      <c r="AG196"/>
      <c r="AH196"/>
      <c r="AI196"/>
      <c r="AJ196"/>
      <c r="AK196"/>
      <c r="AL196" s="1"/>
      <c r="AM196" s="1"/>
      <c r="AN196" s="1"/>
      <c r="AO196" s="1"/>
      <c r="AP196" s="1"/>
      <c r="AQ196"/>
      <c r="AR196"/>
      <c r="AS196"/>
      <c r="AT196"/>
      <c r="AU196"/>
    </row>
    <row r="197" spans="1:47" ht="14.25" customHeight="1" x14ac:dyDescent="0.25">
      <c r="A197" s="1"/>
      <c r="B197" s="72"/>
      <c r="C197" s="72"/>
      <c r="D197" s="72"/>
      <c r="E197" s="72"/>
      <c r="F197" s="1"/>
      <c r="G197" s="1"/>
      <c r="H197" s="114"/>
      <c r="I197" s="114"/>
      <c r="J197" s="1"/>
      <c r="K197" s="1"/>
      <c r="L197" s="1"/>
      <c r="M197" s="1"/>
      <c r="N197" s="1"/>
      <c r="O197" s="1"/>
      <c r="P197" s="1"/>
      <c r="S197"/>
      <c r="T197"/>
      <c r="U197"/>
      <c r="V197"/>
      <c r="W197"/>
      <c r="X197"/>
      <c r="Y197"/>
      <c r="Z197"/>
      <c r="AA197"/>
      <c r="AB197" s="114"/>
      <c r="AC197" s="114"/>
      <c r="AD197" s="1"/>
      <c r="AE197" s="1"/>
      <c r="AF197" s="1"/>
      <c r="AG197"/>
      <c r="AH197"/>
      <c r="AI197"/>
      <c r="AJ197"/>
      <c r="AK197"/>
      <c r="AL197" s="1"/>
      <c r="AM197" s="1"/>
      <c r="AN197" s="1"/>
      <c r="AO197" s="1"/>
      <c r="AP197" s="1"/>
      <c r="AQ197"/>
      <c r="AR197"/>
      <c r="AS197"/>
      <c r="AT197"/>
      <c r="AU197"/>
    </row>
    <row r="198" spans="1:47" ht="14.25" customHeight="1" x14ac:dyDescent="0.25">
      <c r="A198" s="1"/>
      <c r="B198" s="72"/>
      <c r="C198" s="72"/>
      <c r="D198" s="72"/>
      <c r="E198" s="72"/>
      <c r="F198" s="1"/>
      <c r="G198" s="1"/>
      <c r="H198" s="114"/>
      <c r="I198" s="114"/>
      <c r="J198" s="1"/>
      <c r="K198" s="1"/>
      <c r="L198" s="1"/>
      <c r="M198" s="1"/>
      <c r="N198" s="1"/>
      <c r="O198" s="1"/>
      <c r="P198" s="1"/>
      <c r="S198"/>
      <c r="T198"/>
      <c r="U198"/>
      <c r="V198"/>
      <c r="W198"/>
      <c r="X198"/>
      <c r="Y198"/>
      <c r="Z198"/>
      <c r="AA198"/>
      <c r="AB198" s="114"/>
      <c r="AC198" s="114"/>
      <c r="AD198" s="1"/>
      <c r="AE198" s="1"/>
      <c r="AF198" s="1"/>
      <c r="AG198"/>
      <c r="AH198"/>
      <c r="AI198"/>
      <c r="AJ198"/>
      <c r="AK198"/>
      <c r="AL198" s="1"/>
      <c r="AM198" s="1"/>
      <c r="AN198" s="1"/>
      <c r="AO198" s="1"/>
      <c r="AP198" s="1"/>
      <c r="AQ198"/>
      <c r="AR198"/>
      <c r="AS198"/>
      <c r="AT198"/>
      <c r="AU198"/>
    </row>
    <row r="199" spans="1:47" ht="14.25" customHeight="1" x14ac:dyDescent="0.25">
      <c r="A199" s="1"/>
      <c r="B199" s="72"/>
      <c r="C199" s="72"/>
      <c r="D199" s="72"/>
      <c r="E199" s="72"/>
      <c r="F199" s="1"/>
      <c r="G199" s="1"/>
      <c r="H199" s="114"/>
      <c r="I199" s="114"/>
      <c r="J199" s="1"/>
      <c r="K199" s="1"/>
      <c r="L199" s="1"/>
      <c r="M199" s="1"/>
      <c r="N199" s="1"/>
      <c r="O199" s="1"/>
      <c r="P199" s="1"/>
      <c r="S199"/>
      <c r="T199"/>
      <c r="U199"/>
      <c r="V199"/>
      <c r="W199"/>
      <c r="X199"/>
      <c r="Y199"/>
      <c r="Z199"/>
      <c r="AA199"/>
      <c r="AB199" s="114"/>
      <c r="AC199" s="114"/>
      <c r="AD199" s="1"/>
      <c r="AE199" s="1"/>
      <c r="AF199" s="1"/>
      <c r="AG199"/>
      <c r="AH199"/>
      <c r="AI199"/>
      <c r="AJ199"/>
      <c r="AK199"/>
      <c r="AL199" s="1"/>
      <c r="AM199" s="1"/>
      <c r="AN199" s="1"/>
      <c r="AO199" s="1"/>
      <c r="AP199" s="1"/>
      <c r="AQ199"/>
      <c r="AR199"/>
      <c r="AS199"/>
      <c r="AT199"/>
      <c r="AU199"/>
    </row>
    <row r="200" spans="1:47" ht="14.25" customHeight="1" x14ac:dyDescent="0.25">
      <c r="A200" s="1"/>
      <c r="B200" s="72"/>
      <c r="C200" s="72"/>
      <c r="D200" s="72"/>
      <c r="E200" s="72"/>
      <c r="F200" s="1"/>
      <c r="G200" s="1"/>
      <c r="H200" s="114"/>
      <c r="I200" s="114"/>
      <c r="J200" s="1"/>
      <c r="K200" s="1"/>
      <c r="L200" s="1"/>
      <c r="M200" s="1"/>
      <c r="N200" s="1"/>
      <c r="O200" s="1"/>
      <c r="P200" s="1"/>
      <c r="S200"/>
      <c r="T200"/>
      <c r="U200"/>
      <c r="V200"/>
      <c r="W200"/>
      <c r="X200"/>
      <c r="Y200"/>
      <c r="Z200"/>
      <c r="AA200"/>
      <c r="AB200" s="114"/>
      <c r="AC200" s="114"/>
      <c r="AD200" s="1"/>
      <c r="AE200" s="1"/>
      <c r="AF200" s="1"/>
      <c r="AG200"/>
      <c r="AH200"/>
      <c r="AI200"/>
      <c r="AJ200"/>
      <c r="AK200"/>
      <c r="AL200" s="1"/>
      <c r="AM200" s="1"/>
      <c r="AN200" s="1"/>
      <c r="AO200" s="1"/>
      <c r="AP200" s="1"/>
      <c r="AQ200"/>
      <c r="AR200"/>
      <c r="AS200"/>
      <c r="AT200"/>
      <c r="AU200"/>
    </row>
    <row r="201" spans="1:47" ht="14.25" customHeight="1" x14ac:dyDescent="0.25">
      <c r="A201" s="1"/>
      <c r="B201" s="72"/>
      <c r="C201" s="72"/>
      <c r="D201" s="72"/>
      <c r="E201" s="72"/>
      <c r="F201" s="1"/>
      <c r="G201" s="1"/>
      <c r="H201" s="114"/>
      <c r="I201" s="114"/>
      <c r="J201" s="1"/>
      <c r="K201" s="1"/>
      <c r="L201" s="1"/>
      <c r="M201" s="1"/>
      <c r="N201" s="1"/>
      <c r="O201" s="1"/>
      <c r="P201" s="1"/>
      <c r="S201"/>
      <c r="T201"/>
      <c r="U201"/>
      <c r="V201"/>
      <c r="W201"/>
      <c r="X201"/>
      <c r="Y201"/>
      <c r="Z201"/>
      <c r="AA201"/>
      <c r="AB201" s="114"/>
      <c r="AC201" s="114"/>
      <c r="AD201" s="1"/>
      <c r="AE201" s="1"/>
      <c r="AF201" s="1"/>
      <c r="AG201"/>
      <c r="AH201"/>
      <c r="AI201"/>
      <c r="AJ201"/>
      <c r="AK201"/>
      <c r="AL201" s="1"/>
      <c r="AM201" s="1"/>
      <c r="AN201" s="1"/>
      <c r="AO201" s="1"/>
      <c r="AP201" s="1"/>
      <c r="AQ201"/>
      <c r="AR201"/>
      <c r="AS201"/>
      <c r="AT201"/>
      <c r="AU201"/>
    </row>
    <row r="202" spans="1:47" x14ac:dyDescent="0.25">
      <c r="A202" s="1"/>
      <c r="B202" s="72"/>
      <c r="C202" s="72"/>
      <c r="D202" s="72"/>
      <c r="E202" s="72"/>
      <c r="F202" s="1"/>
      <c r="G202" s="1"/>
      <c r="H202" s="114"/>
      <c r="I202" s="114"/>
      <c r="J202" s="1"/>
      <c r="K202" s="1"/>
      <c r="L202" s="1"/>
      <c r="M202" s="1"/>
      <c r="N202" s="1"/>
      <c r="O202" s="1"/>
      <c r="P202" s="1"/>
      <c r="S202"/>
      <c r="T202"/>
      <c r="U202"/>
      <c r="V202"/>
      <c r="W202"/>
      <c r="X202"/>
      <c r="Y202"/>
      <c r="Z202"/>
      <c r="AA202"/>
      <c r="AB202" s="114"/>
      <c r="AC202" s="114"/>
      <c r="AD202" s="1"/>
      <c r="AE202" s="1"/>
      <c r="AF202" s="1"/>
      <c r="AG202"/>
      <c r="AH202"/>
      <c r="AI202"/>
      <c r="AJ202"/>
      <c r="AK202"/>
      <c r="AL202" s="1"/>
      <c r="AM202" s="1"/>
      <c r="AN202" s="1"/>
      <c r="AO202" s="1"/>
      <c r="AP202" s="1"/>
      <c r="AQ202"/>
      <c r="AR202"/>
      <c r="AS202"/>
      <c r="AT202"/>
      <c r="AU202"/>
    </row>
    <row r="203" spans="1:47" ht="14.25" customHeight="1" x14ac:dyDescent="0.25">
      <c r="A203" s="1"/>
      <c r="B203" s="72"/>
      <c r="C203" s="72"/>
      <c r="D203" s="72"/>
      <c r="E203" s="72"/>
      <c r="F203" s="1"/>
      <c r="G203" s="1"/>
      <c r="H203" s="114"/>
      <c r="I203" s="114"/>
      <c r="J203" s="1"/>
      <c r="K203" s="1"/>
      <c r="L203" s="1"/>
      <c r="M203" s="1"/>
      <c r="N203" s="1"/>
      <c r="O203" s="1"/>
      <c r="P203" s="1"/>
      <c r="S203"/>
      <c r="T203"/>
      <c r="U203"/>
      <c r="V203"/>
      <c r="W203"/>
      <c r="X203"/>
      <c r="Y203"/>
      <c r="Z203"/>
      <c r="AA203"/>
      <c r="AB203" s="114"/>
      <c r="AC203" s="114"/>
      <c r="AD203" s="1"/>
      <c r="AE203" s="1"/>
      <c r="AF203" s="1"/>
      <c r="AG203"/>
      <c r="AH203"/>
      <c r="AI203"/>
      <c r="AJ203"/>
      <c r="AK203"/>
      <c r="AL203" s="1"/>
      <c r="AM203" s="1"/>
      <c r="AN203" s="1"/>
      <c r="AO203" s="1"/>
      <c r="AP203" s="1"/>
      <c r="AQ203"/>
      <c r="AR203"/>
      <c r="AS203"/>
      <c r="AT203"/>
      <c r="AU203"/>
    </row>
    <row r="204" spans="1:47" ht="14.25" customHeight="1" x14ac:dyDescent="0.25">
      <c r="A204" s="1"/>
      <c r="B204" s="72"/>
      <c r="C204" s="72"/>
      <c r="D204" s="72"/>
      <c r="E204" s="72"/>
      <c r="F204" s="1"/>
      <c r="G204" s="1"/>
      <c r="H204" s="114"/>
      <c r="I204" s="114"/>
      <c r="J204" s="1"/>
      <c r="K204" s="1"/>
      <c r="L204" s="1"/>
      <c r="M204" s="1"/>
      <c r="N204" s="1"/>
      <c r="O204" s="1"/>
      <c r="P204" s="1"/>
      <c r="S204"/>
      <c r="T204"/>
      <c r="U204"/>
      <c r="V204"/>
      <c r="W204"/>
      <c r="X204"/>
      <c r="Y204"/>
      <c r="Z204"/>
      <c r="AA204"/>
      <c r="AB204" s="114"/>
      <c r="AC204" s="114"/>
      <c r="AD204" s="1"/>
      <c r="AE204" s="1"/>
      <c r="AF204" s="1"/>
      <c r="AG204"/>
      <c r="AH204"/>
      <c r="AI204"/>
      <c r="AJ204"/>
      <c r="AK204"/>
      <c r="AL204" s="1"/>
      <c r="AM204" s="1"/>
      <c r="AN204" s="1"/>
      <c r="AO204" s="1"/>
      <c r="AP204" s="1"/>
      <c r="AQ204"/>
      <c r="AR204"/>
      <c r="AS204"/>
      <c r="AT204"/>
      <c r="AU204"/>
    </row>
    <row r="205" spans="1:47" ht="14.25" customHeight="1" x14ac:dyDescent="0.25">
      <c r="A205" s="1"/>
      <c r="B205" s="72"/>
      <c r="C205" s="72"/>
      <c r="D205" s="72"/>
      <c r="E205" s="72"/>
      <c r="F205" s="1"/>
      <c r="G205" s="1"/>
      <c r="H205" s="114"/>
      <c r="I205" s="114"/>
      <c r="J205" s="1"/>
      <c r="K205" s="1"/>
      <c r="L205" s="1"/>
      <c r="M205" s="1"/>
      <c r="N205" s="1"/>
      <c r="O205" s="1"/>
      <c r="P205" s="1"/>
      <c r="S205"/>
      <c r="T205"/>
      <c r="U205"/>
      <c r="V205"/>
      <c r="W205"/>
      <c r="X205"/>
      <c r="Y205"/>
      <c r="Z205"/>
      <c r="AA205"/>
      <c r="AB205" s="114"/>
      <c r="AC205" s="114"/>
      <c r="AD205" s="1"/>
      <c r="AE205" s="1"/>
      <c r="AF205" s="1"/>
      <c r="AG205"/>
      <c r="AH205"/>
      <c r="AI205"/>
      <c r="AJ205"/>
      <c r="AK205"/>
      <c r="AL205" s="1"/>
      <c r="AM205" s="1"/>
      <c r="AN205" s="1"/>
      <c r="AO205" s="1"/>
      <c r="AP205" s="1"/>
      <c r="AQ205"/>
      <c r="AR205"/>
      <c r="AS205"/>
      <c r="AT205"/>
      <c r="AU205"/>
    </row>
    <row r="206" spans="1:47" ht="14.25" customHeight="1" x14ac:dyDescent="0.25">
      <c r="A206" s="1"/>
      <c r="B206" s="72"/>
      <c r="C206" s="72"/>
      <c r="D206" s="72"/>
      <c r="E206" s="72"/>
      <c r="F206" s="1"/>
      <c r="G206" s="1"/>
      <c r="H206" s="114"/>
      <c r="I206" s="114"/>
      <c r="J206" s="1"/>
      <c r="K206" s="1"/>
      <c r="L206" s="1"/>
      <c r="M206" s="1"/>
      <c r="N206" s="1"/>
      <c r="O206" s="1"/>
      <c r="P206" s="1"/>
      <c r="S206"/>
      <c r="T206"/>
      <c r="U206"/>
      <c r="V206"/>
      <c r="W206"/>
      <c r="X206"/>
      <c r="Y206"/>
      <c r="Z206"/>
      <c r="AA206"/>
      <c r="AB206" s="114"/>
      <c r="AC206" s="114"/>
      <c r="AD206" s="1"/>
      <c r="AE206" s="1"/>
      <c r="AF206" s="1"/>
      <c r="AG206"/>
      <c r="AH206"/>
      <c r="AI206"/>
      <c r="AJ206"/>
      <c r="AK206"/>
      <c r="AL206" s="1"/>
      <c r="AM206" s="1"/>
      <c r="AN206" s="1"/>
      <c r="AO206" s="1"/>
      <c r="AP206" s="1"/>
      <c r="AQ206"/>
      <c r="AR206"/>
      <c r="AS206"/>
      <c r="AT206"/>
      <c r="AU206"/>
    </row>
    <row r="207" spans="1:47" ht="14.25" customHeight="1" x14ac:dyDescent="0.25">
      <c r="A207" s="1"/>
      <c r="B207" s="72"/>
      <c r="C207" s="72"/>
      <c r="D207" s="72"/>
      <c r="E207" s="72"/>
      <c r="F207" s="1"/>
      <c r="G207" s="1"/>
      <c r="H207" s="114"/>
      <c r="I207" s="114"/>
      <c r="J207" s="1"/>
      <c r="K207" s="1"/>
      <c r="L207" s="1"/>
      <c r="M207" s="1"/>
      <c r="N207" s="1"/>
      <c r="O207" s="1"/>
      <c r="P207" s="1"/>
      <c r="S207"/>
      <c r="T207"/>
      <c r="U207"/>
      <c r="V207"/>
      <c r="W207"/>
      <c r="X207"/>
      <c r="Y207"/>
      <c r="Z207"/>
      <c r="AA207"/>
      <c r="AB207" s="114"/>
      <c r="AC207" s="114"/>
      <c r="AD207" s="1"/>
      <c r="AE207" s="1"/>
      <c r="AF207" s="1"/>
      <c r="AG207"/>
      <c r="AH207"/>
      <c r="AI207"/>
      <c r="AJ207"/>
      <c r="AK207"/>
      <c r="AL207" s="1"/>
      <c r="AM207" s="1"/>
      <c r="AN207" s="1"/>
      <c r="AO207" s="1"/>
      <c r="AP207" s="1"/>
      <c r="AQ207"/>
      <c r="AR207"/>
      <c r="AS207"/>
      <c r="AT207"/>
      <c r="AU207"/>
    </row>
    <row r="208" spans="1:47" x14ac:dyDescent="0.25">
      <c r="A208" s="1"/>
      <c r="B208" s="72"/>
      <c r="C208" s="72"/>
      <c r="D208" s="72"/>
      <c r="E208" s="72"/>
      <c r="F208" s="1"/>
      <c r="G208" s="1"/>
      <c r="H208" s="114"/>
      <c r="I208" s="114"/>
      <c r="J208" s="1"/>
      <c r="K208" s="1"/>
      <c r="L208" s="1"/>
      <c r="M208" s="1"/>
      <c r="N208" s="1"/>
      <c r="O208" s="1"/>
      <c r="P208" s="1"/>
      <c r="S208"/>
      <c r="T208"/>
      <c r="U208"/>
      <c r="V208"/>
      <c r="W208"/>
      <c r="X208"/>
      <c r="Y208"/>
      <c r="Z208"/>
      <c r="AA208"/>
      <c r="AB208" s="114"/>
      <c r="AC208" s="114"/>
      <c r="AD208" s="1"/>
      <c r="AE208" s="1"/>
      <c r="AF208" s="1"/>
      <c r="AG208"/>
      <c r="AH208"/>
      <c r="AI208"/>
      <c r="AJ208"/>
      <c r="AK208"/>
      <c r="AL208" s="1"/>
      <c r="AM208" s="1"/>
      <c r="AN208" s="1"/>
      <c r="AO208" s="1"/>
      <c r="AP208" s="1"/>
      <c r="AQ208"/>
      <c r="AR208"/>
      <c r="AS208"/>
      <c r="AT208"/>
      <c r="AU208"/>
    </row>
    <row r="209" spans="1:47" ht="14.25" customHeight="1" x14ac:dyDescent="0.25">
      <c r="A209" s="1"/>
      <c r="B209" s="72"/>
      <c r="C209" s="72"/>
      <c r="D209" s="72"/>
      <c r="E209" s="72"/>
      <c r="F209" s="1"/>
      <c r="G209" s="1"/>
      <c r="H209" s="114"/>
      <c r="I209" s="114"/>
      <c r="J209" s="1"/>
      <c r="K209" s="1"/>
      <c r="L209" s="1"/>
      <c r="M209" s="1"/>
      <c r="N209" s="1"/>
      <c r="O209" s="1"/>
      <c r="P209" s="1"/>
      <c r="S209"/>
      <c r="T209"/>
      <c r="U209"/>
      <c r="V209"/>
      <c r="W209"/>
      <c r="X209"/>
      <c r="Y209"/>
      <c r="Z209"/>
      <c r="AA209"/>
      <c r="AB209" s="114"/>
      <c r="AC209" s="114"/>
      <c r="AD209" s="1"/>
      <c r="AE209" s="1"/>
      <c r="AF209" s="1"/>
      <c r="AG209"/>
      <c r="AH209"/>
      <c r="AI209"/>
      <c r="AJ209"/>
      <c r="AK209"/>
      <c r="AL209" s="1"/>
      <c r="AM209" s="1"/>
      <c r="AN209" s="1"/>
      <c r="AO209" s="1"/>
      <c r="AP209" s="1"/>
      <c r="AQ209"/>
      <c r="AR209"/>
      <c r="AS209"/>
      <c r="AT209"/>
      <c r="AU209"/>
    </row>
    <row r="210" spans="1:47" ht="14.25" customHeight="1" x14ac:dyDescent="0.25">
      <c r="A210" s="1"/>
      <c r="B210" s="72"/>
      <c r="C210" s="72"/>
      <c r="D210" s="72"/>
      <c r="E210" s="72"/>
      <c r="F210" s="1"/>
      <c r="G210" s="1"/>
      <c r="H210" s="114"/>
      <c r="I210" s="114"/>
      <c r="J210" s="1"/>
      <c r="K210" s="1"/>
      <c r="L210" s="1"/>
      <c r="M210" s="1"/>
      <c r="N210" s="1"/>
      <c r="O210" s="1"/>
      <c r="P210" s="1"/>
      <c r="S210"/>
      <c r="T210"/>
      <c r="U210"/>
      <c r="V210"/>
      <c r="W210"/>
      <c r="X210"/>
      <c r="Y210"/>
      <c r="Z210"/>
      <c r="AA210"/>
      <c r="AB210" s="114"/>
      <c r="AC210" s="114"/>
      <c r="AD210" s="1"/>
      <c r="AE210" s="1"/>
      <c r="AF210" s="1"/>
      <c r="AG210"/>
      <c r="AH210"/>
      <c r="AI210"/>
      <c r="AJ210"/>
      <c r="AK210"/>
      <c r="AL210" s="1"/>
      <c r="AM210" s="1"/>
      <c r="AN210" s="1"/>
      <c r="AO210" s="1"/>
      <c r="AP210" s="1"/>
      <c r="AQ210"/>
      <c r="AR210"/>
      <c r="AS210"/>
      <c r="AT210"/>
      <c r="AU210"/>
    </row>
    <row r="211" spans="1:47" ht="14.25" customHeight="1" x14ac:dyDescent="0.25">
      <c r="A211" s="1"/>
      <c r="B211" s="72"/>
      <c r="C211" s="72"/>
      <c r="D211" s="72"/>
      <c r="E211" s="72"/>
      <c r="F211" s="1"/>
      <c r="G211" s="1"/>
      <c r="H211" s="114"/>
      <c r="I211" s="114"/>
      <c r="J211" s="1"/>
      <c r="K211" s="1"/>
      <c r="L211" s="1"/>
      <c r="M211" s="1"/>
      <c r="N211" s="1"/>
      <c r="O211" s="1"/>
      <c r="P211" s="1"/>
      <c r="S211"/>
      <c r="T211"/>
      <c r="U211"/>
      <c r="V211"/>
      <c r="W211"/>
      <c r="X211"/>
      <c r="Y211"/>
      <c r="Z211"/>
      <c r="AA211"/>
      <c r="AB211" s="114"/>
      <c r="AC211" s="114"/>
      <c r="AD211" s="1"/>
      <c r="AE211" s="1"/>
      <c r="AF211" s="1"/>
      <c r="AG211"/>
      <c r="AH211"/>
      <c r="AI211"/>
      <c r="AJ211"/>
      <c r="AK211"/>
      <c r="AL211" s="1"/>
      <c r="AM211" s="1"/>
      <c r="AN211" s="1"/>
      <c r="AO211" s="1"/>
      <c r="AP211" s="1"/>
      <c r="AQ211"/>
      <c r="AR211"/>
      <c r="AS211"/>
      <c r="AT211"/>
      <c r="AU211"/>
    </row>
    <row r="212" spans="1:47" ht="14.25" customHeight="1" x14ac:dyDescent="0.25">
      <c r="A212" s="1"/>
      <c r="B212" s="72"/>
      <c r="C212" s="72"/>
      <c r="D212" s="72"/>
      <c r="E212" s="72"/>
      <c r="F212" s="1"/>
      <c r="G212" s="1"/>
      <c r="H212" s="114"/>
      <c r="I212" s="114"/>
      <c r="J212" s="1"/>
      <c r="K212" s="1"/>
      <c r="L212" s="1"/>
      <c r="M212" s="1"/>
      <c r="N212" s="1"/>
      <c r="O212" s="1"/>
      <c r="P212" s="1"/>
      <c r="S212"/>
      <c r="T212"/>
      <c r="U212"/>
      <c r="V212"/>
      <c r="W212"/>
      <c r="X212"/>
      <c r="Y212"/>
      <c r="Z212"/>
      <c r="AA212"/>
      <c r="AB212" s="114"/>
      <c r="AC212" s="114"/>
      <c r="AD212" s="1"/>
      <c r="AE212" s="1"/>
      <c r="AF212" s="1"/>
      <c r="AG212"/>
      <c r="AH212"/>
      <c r="AI212"/>
      <c r="AJ212"/>
      <c r="AK212"/>
      <c r="AL212" s="1"/>
      <c r="AM212" s="1"/>
      <c r="AN212" s="1"/>
      <c r="AO212" s="1"/>
      <c r="AP212" s="1"/>
      <c r="AQ212"/>
      <c r="AR212"/>
      <c r="AS212"/>
      <c r="AT212"/>
      <c r="AU212"/>
    </row>
    <row r="213" spans="1:47" ht="14.25" customHeight="1" x14ac:dyDescent="0.25">
      <c r="A213" s="1"/>
      <c r="B213" s="72"/>
      <c r="C213" s="72"/>
      <c r="D213" s="72"/>
      <c r="E213" s="72"/>
      <c r="F213" s="1"/>
      <c r="G213" s="1"/>
      <c r="H213" s="114"/>
      <c r="I213" s="114"/>
      <c r="J213" s="1"/>
      <c r="K213" s="1"/>
      <c r="L213" s="1"/>
      <c r="M213" s="1"/>
      <c r="N213" s="1"/>
      <c r="O213" s="1"/>
      <c r="P213" s="1"/>
      <c r="S213"/>
      <c r="T213"/>
      <c r="U213"/>
      <c r="V213"/>
      <c r="W213"/>
      <c r="X213"/>
      <c r="Y213"/>
      <c r="Z213"/>
      <c r="AA213"/>
      <c r="AB213" s="114"/>
      <c r="AC213" s="114"/>
      <c r="AD213" s="1"/>
      <c r="AE213" s="1"/>
      <c r="AF213" s="1"/>
      <c r="AG213"/>
      <c r="AH213"/>
      <c r="AI213"/>
      <c r="AJ213"/>
      <c r="AK213"/>
      <c r="AL213" s="1"/>
      <c r="AM213" s="1"/>
      <c r="AN213" s="1"/>
      <c r="AO213" s="1"/>
      <c r="AP213" s="1"/>
      <c r="AQ213"/>
      <c r="AR213"/>
      <c r="AS213"/>
      <c r="AT213"/>
      <c r="AU213"/>
    </row>
    <row r="214" spans="1:47" x14ac:dyDescent="0.25">
      <c r="A214" s="1"/>
      <c r="B214" s="72"/>
      <c r="C214" s="72"/>
      <c r="D214" s="72"/>
      <c r="E214" s="72"/>
      <c r="F214" s="1"/>
      <c r="G214" s="1"/>
      <c r="H214" s="114"/>
      <c r="I214" s="114"/>
      <c r="J214" s="1"/>
      <c r="K214" s="1"/>
      <c r="L214" s="1"/>
      <c r="M214" s="1"/>
      <c r="N214" s="1"/>
      <c r="O214" s="1"/>
      <c r="P214" s="1"/>
      <c r="S214"/>
      <c r="T214"/>
      <c r="U214"/>
      <c r="V214"/>
      <c r="W214"/>
      <c r="X214"/>
      <c r="Y214"/>
      <c r="Z214"/>
      <c r="AA214"/>
      <c r="AB214" s="114"/>
      <c r="AC214" s="114"/>
      <c r="AD214" s="1"/>
      <c r="AE214" s="1"/>
      <c r="AF214" s="1"/>
      <c r="AG214"/>
      <c r="AH214"/>
      <c r="AI214"/>
      <c r="AJ214"/>
      <c r="AK214"/>
      <c r="AL214" s="1"/>
      <c r="AM214" s="1"/>
      <c r="AN214" s="1"/>
      <c r="AO214" s="1"/>
      <c r="AP214" s="1"/>
      <c r="AQ214"/>
      <c r="AR214"/>
      <c r="AS214"/>
      <c r="AT214"/>
      <c r="AU214"/>
    </row>
    <row r="215" spans="1:47" ht="14.25" customHeight="1" x14ac:dyDescent="0.25">
      <c r="A215" s="1"/>
      <c r="B215" s="72"/>
      <c r="C215" s="72"/>
      <c r="D215" s="72"/>
      <c r="E215" s="72"/>
      <c r="F215" s="1"/>
      <c r="G215" s="1"/>
      <c r="H215" s="114"/>
      <c r="I215" s="114"/>
      <c r="J215" s="1"/>
      <c r="K215" s="1"/>
      <c r="L215" s="1"/>
      <c r="M215" s="1"/>
      <c r="N215" s="1"/>
      <c r="O215" s="1"/>
      <c r="P215" s="1"/>
      <c r="S215"/>
      <c r="T215"/>
      <c r="U215"/>
      <c r="V215"/>
      <c r="W215"/>
      <c r="X215"/>
      <c r="Y215"/>
      <c r="Z215"/>
      <c r="AA215"/>
      <c r="AB215" s="114"/>
      <c r="AC215" s="114"/>
      <c r="AD215" s="1"/>
      <c r="AE215" s="1"/>
      <c r="AF215" s="1"/>
      <c r="AG215"/>
      <c r="AH215"/>
      <c r="AI215"/>
      <c r="AJ215"/>
      <c r="AK215"/>
      <c r="AL215" s="1"/>
      <c r="AM215" s="1"/>
      <c r="AN215" s="1"/>
      <c r="AO215" s="1"/>
      <c r="AP215" s="1"/>
      <c r="AQ215"/>
      <c r="AR215"/>
      <c r="AS215"/>
      <c r="AT215"/>
      <c r="AU215"/>
    </row>
    <row r="216" spans="1:47" ht="14.25" customHeight="1" x14ac:dyDescent="0.25">
      <c r="A216" s="1"/>
      <c r="B216" s="72"/>
      <c r="C216" s="72"/>
      <c r="D216" s="72"/>
      <c r="E216" s="72"/>
      <c r="F216" s="1"/>
      <c r="G216" s="1"/>
      <c r="H216" s="114"/>
      <c r="I216" s="114"/>
      <c r="J216" s="1"/>
      <c r="K216" s="1"/>
      <c r="L216" s="1"/>
      <c r="M216" s="1"/>
      <c r="N216" s="1"/>
      <c r="O216" s="1"/>
      <c r="P216" s="1"/>
      <c r="S216"/>
      <c r="T216"/>
      <c r="U216"/>
      <c r="V216"/>
      <c r="W216"/>
      <c r="X216"/>
      <c r="Y216"/>
      <c r="Z216"/>
      <c r="AA216"/>
      <c r="AB216" s="114"/>
      <c r="AC216" s="114"/>
      <c r="AD216" s="1"/>
      <c r="AE216" s="1"/>
      <c r="AF216" s="1"/>
      <c r="AG216"/>
      <c r="AH216"/>
      <c r="AI216"/>
      <c r="AJ216"/>
      <c r="AK216"/>
      <c r="AL216" s="1"/>
      <c r="AM216" s="1"/>
      <c r="AN216" s="1"/>
      <c r="AO216" s="1"/>
      <c r="AP216" s="1"/>
      <c r="AQ216"/>
      <c r="AR216"/>
      <c r="AS216"/>
      <c r="AT216"/>
      <c r="AU216"/>
    </row>
    <row r="217" spans="1:47" ht="14.25" customHeight="1" x14ac:dyDescent="0.25">
      <c r="A217" s="1"/>
      <c r="B217" s="72"/>
      <c r="C217" s="72"/>
      <c r="D217" s="72"/>
      <c r="E217" s="72"/>
      <c r="F217" s="1"/>
      <c r="G217" s="1"/>
      <c r="H217" s="114"/>
      <c r="I217" s="114"/>
      <c r="J217" s="1"/>
      <c r="K217" s="1"/>
      <c r="L217" s="1"/>
      <c r="M217" s="1"/>
      <c r="N217" s="1"/>
      <c r="O217" s="1"/>
      <c r="P217" s="1"/>
      <c r="S217"/>
      <c r="T217"/>
      <c r="U217"/>
      <c r="V217"/>
      <c r="W217"/>
      <c r="X217"/>
      <c r="Y217"/>
      <c r="Z217"/>
      <c r="AA217"/>
      <c r="AB217" s="114"/>
      <c r="AC217" s="114"/>
      <c r="AD217" s="1"/>
      <c r="AE217" s="1"/>
      <c r="AF217" s="1"/>
      <c r="AG217"/>
      <c r="AH217"/>
      <c r="AI217"/>
      <c r="AJ217"/>
      <c r="AK217"/>
      <c r="AL217" s="1"/>
      <c r="AM217" s="1"/>
      <c r="AN217" s="1"/>
      <c r="AO217" s="1"/>
      <c r="AP217" s="1"/>
      <c r="AQ217"/>
      <c r="AR217"/>
      <c r="AS217"/>
      <c r="AT217"/>
      <c r="AU217"/>
    </row>
    <row r="218" spans="1:47" ht="14.25" customHeight="1" x14ac:dyDescent="0.25">
      <c r="A218" s="1"/>
      <c r="B218" s="72"/>
      <c r="C218" s="72"/>
      <c r="D218" s="72"/>
      <c r="E218" s="72"/>
      <c r="F218" s="1"/>
      <c r="G218" s="1"/>
      <c r="H218" s="114"/>
      <c r="I218" s="114"/>
      <c r="J218" s="1"/>
      <c r="K218" s="1"/>
      <c r="L218" s="1"/>
      <c r="M218" s="1"/>
      <c r="N218" s="1"/>
      <c r="O218" s="1"/>
      <c r="P218" s="1"/>
      <c r="S218"/>
      <c r="T218"/>
      <c r="U218"/>
      <c r="V218"/>
      <c r="W218"/>
      <c r="X218"/>
      <c r="Y218"/>
      <c r="Z218"/>
      <c r="AA218"/>
      <c r="AB218" s="114"/>
      <c r="AC218" s="114"/>
      <c r="AD218" s="1"/>
      <c r="AE218" s="1"/>
      <c r="AF218" s="1"/>
      <c r="AG218"/>
      <c r="AH218"/>
      <c r="AI218"/>
      <c r="AJ218"/>
      <c r="AK218"/>
      <c r="AL218" s="1"/>
      <c r="AM218" s="1"/>
      <c r="AN218" s="1"/>
      <c r="AO218" s="1"/>
      <c r="AP218" s="1"/>
      <c r="AQ218"/>
      <c r="AR218"/>
      <c r="AS218"/>
      <c r="AT218"/>
      <c r="AU218"/>
    </row>
    <row r="219" spans="1:47" ht="14.25" customHeight="1" x14ac:dyDescent="0.25">
      <c r="A219" s="1"/>
      <c r="B219" s="72"/>
      <c r="C219" s="72"/>
      <c r="D219" s="72"/>
      <c r="E219" s="72"/>
      <c r="F219" s="1"/>
      <c r="G219" s="1"/>
      <c r="H219" s="114"/>
      <c r="I219" s="114"/>
      <c r="J219" s="1"/>
      <c r="K219" s="1"/>
      <c r="L219" s="1"/>
      <c r="M219" s="1"/>
      <c r="N219" s="1"/>
      <c r="O219" s="1"/>
      <c r="P219" s="1"/>
      <c r="S219"/>
      <c r="T219"/>
      <c r="U219"/>
      <c r="V219"/>
      <c r="W219"/>
      <c r="X219"/>
      <c r="Y219"/>
      <c r="Z219"/>
      <c r="AA219"/>
      <c r="AB219" s="114"/>
      <c r="AC219" s="114"/>
      <c r="AD219" s="1"/>
      <c r="AE219" s="1"/>
      <c r="AF219" s="1"/>
      <c r="AG219"/>
      <c r="AH219"/>
      <c r="AI219"/>
      <c r="AJ219"/>
      <c r="AK219"/>
      <c r="AL219" s="1"/>
      <c r="AM219" s="1"/>
      <c r="AN219" s="1"/>
      <c r="AO219" s="1"/>
      <c r="AP219" s="1"/>
      <c r="AQ219"/>
      <c r="AR219"/>
      <c r="AS219"/>
      <c r="AT219"/>
      <c r="AU219"/>
    </row>
    <row r="220" spans="1:47" x14ac:dyDescent="0.25">
      <c r="A220" s="1"/>
      <c r="B220" s="72"/>
      <c r="C220" s="72"/>
      <c r="D220" s="72"/>
      <c r="E220" s="72"/>
      <c r="F220" s="1"/>
      <c r="G220" s="1"/>
      <c r="H220" s="114"/>
      <c r="I220" s="114"/>
      <c r="J220" s="1"/>
      <c r="K220" s="1"/>
      <c r="L220" s="1"/>
      <c r="M220" s="1"/>
      <c r="N220" s="1"/>
      <c r="O220" s="1"/>
      <c r="P220" s="1"/>
      <c r="S220"/>
      <c r="T220"/>
      <c r="U220"/>
      <c r="V220"/>
      <c r="W220"/>
      <c r="X220"/>
      <c r="Y220"/>
      <c r="Z220"/>
      <c r="AA220"/>
      <c r="AB220" s="114"/>
      <c r="AC220" s="114"/>
      <c r="AD220" s="1"/>
      <c r="AE220" s="1"/>
      <c r="AF220" s="1"/>
      <c r="AG220"/>
      <c r="AH220"/>
      <c r="AI220"/>
      <c r="AJ220"/>
      <c r="AK220"/>
      <c r="AL220" s="1"/>
      <c r="AM220" s="1"/>
      <c r="AN220" s="1"/>
      <c r="AO220" s="1"/>
      <c r="AP220" s="1"/>
      <c r="AQ220"/>
      <c r="AR220"/>
      <c r="AS220"/>
      <c r="AT220"/>
      <c r="AU220"/>
    </row>
    <row r="221" spans="1:47" ht="14.25" customHeight="1" x14ac:dyDescent="0.25">
      <c r="A221" s="1"/>
      <c r="B221" s="72"/>
      <c r="C221" s="72"/>
      <c r="D221" s="72"/>
      <c r="E221" s="72"/>
      <c r="F221" s="1"/>
      <c r="G221" s="1"/>
      <c r="H221" s="114"/>
      <c r="I221" s="114"/>
      <c r="J221" s="1"/>
      <c r="K221" s="1"/>
      <c r="L221" s="1"/>
      <c r="M221" s="1"/>
      <c r="N221" s="1"/>
      <c r="O221" s="1"/>
      <c r="P221" s="1"/>
      <c r="S221"/>
      <c r="T221"/>
      <c r="U221"/>
      <c r="V221"/>
      <c r="W221"/>
      <c r="X221"/>
      <c r="Y221"/>
      <c r="Z221"/>
      <c r="AA221"/>
      <c r="AB221" s="114"/>
      <c r="AC221" s="114"/>
      <c r="AD221" s="1"/>
      <c r="AE221" s="1"/>
      <c r="AF221" s="1"/>
      <c r="AG221"/>
      <c r="AH221"/>
      <c r="AI221"/>
      <c r="AJ221"/>
      <c r="AK221"/>
      <c r="AL221" s="1"/>
      <c r="AM221" s="1"/>
      <c r="AN221" s="1"/>
      <c r="AO221" s="1"/>
      <c r="AP221" s="1"/>
      <c r="AQ221"/>
      <c r="AR221"/>
      <c r="AS221"/>
      <c r="AT221"/>
      <c r="AU221"/>
    </row>
    <row r="222" spans="1:47" ht="14.25" customHeight="1" x14ac:dyDescent="0.25">
      <c r="A222" s="1"/>
      <c r="B222" s="72"/>
      <c r="C222" s="72"/>
      <c r="D222" s="72"/>
      <c r="E222" s="72"/>
      <c r="F222" s="1"/>
      <c r="G222" s="1"/>
      <c r="H222" s="114"/>
      <c r="I222" s="114"/>
      <c r="J222" s="1"/>
      <c r="K222" s="1"/>
      <c r="L222" s="1"/>
      <c r="M222" s="1"/>
      <c r="N222" s="1"/>
      <c r="O222" s="1"/>
      <c r="P222" s="1"/>
      <c r="S222"/>
      <c r="T222"/>
      <c r="U222"/>
      <c r="V222"/>
      <c r="W222"/>
      <c r="X222"/>
      <c r="Y222"/>
      <c r="Z222"/>
      <c r="AA222"/>
      <c r="AB222" s="114"/>
      <c r="AC222" s="114"/>
      <c r="AD222" s="1"/>
      <c r="AE222" s="1"/>
      <c r="AF222" s="1"/>
      <c r="AG222"/>
      <c r="AH222"/>
      <c r="AI222"/>
      <c r="AJ222"/>
      <c r="AK222"/>
      <c r="AL222" s="1"/>
      <c r="AM222" s="1"/>
      <c r="AN222" s="1"/>
      <c r="AO222" s="1"/>
      <c r="AP222" s="1"/>
      <c r="AQ222"/>
      <c r="AR222"/>
      <c r="AS222"/>
      <c r="AT222"/>
      <c r="AU222"/>
    </row>
    <row r="223" spans="1:47" ht="14.25" customHeight="1" x14ac:dyDescent="0.25">
      <c r="A223" s="1"/>
      <c r="B223" s="72"/>
      <c r="C223" s="72"/>
      <c r="D223" s="72"/>
      <c r="E223" s="72"/>
      <c r="F223" s="1"/>
      <c r="G223" s="1"/>
      <c r="H223" s="114"/>
      <c r="I223" s="114"/>
      <c r="J223" s="1"/>
      <c r="K223" s="1"/>
      <c r="L223" s="1"/>
      <c r="M223" s="1"/>
      <c r="N223" s="1"/>
      <c r="O223" s="1"/>
      <c r="P223" s="1"/>
      <c r="S223"/>
      <c r="T223"/>
      <c r="U223"/>
      <c r="V223"/>
      <c r="W223"/>
      <c r="X223"/>
      <c r="Y223"/>
      <c r="Z223"/>
      <c r="AA223"/>
      <c r="AB223" s="114"/>
      <c r="AC223" s="114"/>
      <c r="AD223" s="1"/>
      <c r="AE223" s="1"/>
      <c r="AF223" s="1"/>
      <c r="AG223"/>
      <c r="AH223"/>
      <c r="AI223"/>
      <c r="AJ223"/>
      <c r="AK223"/>
      <c r="AL223" s="1"/>
      <c r="AM223" s="1"/>
      <c r="AN223" s="1"/>
      <c r="AO223" s="1"/>
      <c r="AP223" s="1"/>
      <c r="AQ223"/>
      <c r="AR223"/>
      <c r="AS223"/>
      <c r="AT223"/>
      <c r="AU223"/>
    </row>
    <row r="224" spans="1:47" ht="14.25" customHeight="1" x14ac:dyDescent="0.25">
      <c r="A224" s="1"/>
      <c r="B224" s="72"/>
      <c r="C224" s="72"/>
      <c r="D224" s="72"/>
      <c r="E224" s="72"/>
      <c r="F224" s="1"/>
      <c r="G224" s="1"/>
      <c r="H224" s="114"/>
      <c r="I224" s="114"/>
      <c r="J224" s="1"/>
      <c r="K224" s="1"/>
      <c r="L224" s="1"/>
      <c r="M224" s="1"/>
      <c r="N224" s="1"/>
      <c r="O224" s="1"/>
      <c r="P224" s="1"/>
      <c r="S224"/>
      <c r="T224"/>
      <c r="U224"/>
      <c r="V224"/>
      <c r="W224"/>
      <c r="X224"/>
      <c r="Y224"/>
      <c r="Z224"/>
      <c r="AA224"/>
      <c r="AB224" s="114"/>
      <c r="AC224" s="114"/>
      <c r="AD224" s="1"/>
      <c r="AE224" s="1"/>
      <c r="AF224" s="1"/>
      <c r="AG224"/>
      <c r="AH224"/>
      <c r="AI224"/>
      <c r="AJ224"/>
      <c r="AK224"/>
      <c r="AL224" s="1"/>
      <c r="AM224" s="1"/>
      <c r="AN224" s="1"/>
      <c r="AO224" s="1"/>
      <c r="AP224" s="1"/>
      <c r="AQ224"/>
      <c r="AR224"/>
      <c r="AS224"/>
      <c r="AT224"/>
      <c r="AU224"/>
    </row>
    <row r="225" spans="1:47" ht="14.25" customHeight="1" x14ac:dyDescent="0.25">
      <c r="A225" s="1"/>
      <c r="B225" s="72"/>
      <c r="C225" s="72"/>
      <c r="D225" s="72"/>
      <c r="E225" s="72"/>
      <c r="F225" s="1"/>
      <c r="G225" s="1"/>
      <c r="H225" s="114"/>
      <c r="I225" s="114"/>
      <c r="J225" s="1"/>
      <c r="K225" s="1"/>
      <c r="L225" s="1"/>
      <c r="M225" s="1"/>
      <c r="N225" s="1"/>
      <c r="O225" s="1"/>
      <c r="P225" s="1"/>
      <c r="S225"/>
      <c r="T225"/>
      <c r="U225"/>
      <c r="V225"/>
      <c r="W225"/>
      <c r="X225"/>
      <c r="Y225"/>
      <c r="Z225"/>
      <c r="AA225"/>
      <c r="AB225" s="114"/>
      <c r="AC225" s="114"/>
      <c r="AD225" s="1"/>
      <c r="AE225" s="1"/>
      <c r="AF225" s="1"/>
      <c r="AG225"/>
      <c r="AH225"/>
      <c r="AI225"/>
      <c r="AJ225"/>
      <c r="AK225"/>
      <c r="AL225" s="1"/>
      <c r="AM225" s="1"/>
      <c r="AN225" s="1"/>
      <c r="AO225" s="1"/>
      <c r="AP225" s="1"/>
      <c r="AQ225"/>
      <c r="AR225"/>
      <c r="AS225"/>
      <c r="AT225"/>
      <c r="AU225"/>
    </row>
    <row r="226" spans="1:47" x14ac:dyDescent="0.25">
      <c r="A226" s="1"/>
      <c r="B226" s="72"/>
      <c r="C226" s="72"/>
      <c r="D226" s="72"/>
      <c r="E226" s="72"/>
      <c r="F226" s="1"/>
      <c r="G226" s="1"/>
      <c r="H226" s="114"/>
      <c r="I226" s="114"/>
      <c r="J226" s="1"/>
      <c r="K226" s="1"/>
      <c r="L226" s="1"/>
      <c r="M226" s="1"/>
      <c r="N226" s="1"/>
      <c r="O226" s="1"/>
      <c r="P226" s="1"/>
      <c r="S226"/>
      <c r="T226"/>
      <c r="U226"/>
      <c r="V226"/>
      <c r="W226"/>
      <c r="X226"/>
      <c r="Y226"/>
      <c r="Z226"/>
      <c r="AA226"/>
      <c r="AB226" s="114"/>
      <c r="AC226" s="114"/>
      <c r="AD226" s="1"/>
      <c r="AE226" s="1"/>
      <c r="AF226" s="1"/>
      <c r="AG226"/>
      <c r="AH226"/>
      <c r="AI226"/>
      <c r="AJ226"/>
      <c r="AK226"/>
      <c r="AL226" s="1"/>
      <c r="AM226" s="1"/>
      <c r="AN226" s="1"/>
      <c r="AO226" s="1"/>
      <c r="AP226" s="1"/>
      <c r="AQ226"/>
      <c r="AR226"/>
      <c r="AS226"/>
      <c r="AT226"/>
      <c r="AU226"/>
    </row>
    <row r="227" spans="1:47" ht="14.25" customHeight="1" x14ac:dyDescent="0.25">
      <c r="A227" s="1"/>
      <c r="B227" s="72"/>
      <c r="C227" s="72"/>
      <c r="D227" s="72"/>
      <c r="E227" s="72"/>
      <c r="F227" s="1"/>
      <c r="G227" s="1"/>
      <c r="H227" s="114"/>
      <c r="I227" s="114"/>
      <c r="J227" s="1"/>
      <c r="K227" s="1"/>
      <c r="L227" s="1"/>
      <c r="M227" s="1"/>
      <c r="N227" s="1"/>
      <c r="O227" s="1"/>
      <c r="P227" s="1"/>
      <c r="S227"/>
      <c r="T227"/>
      <c r="U227"/>
      <c r="V227"/>
      <c r="W227"/>
      <c r="X227"/>
      <c r="Y227"/>
      <c r="Z227"/>
      <c r="AA227"/>
      <c r="AB227" s="114"/>
      <c r="AC227" s="114"/>
      <c r="AD227" s="1"/>
      <c r="AE227" s="1"/>
      <c r="AF227" s="1"/>
      <c r="AG227"/>
      <c r="AH227"/>
      <c r="AI227"/>
      <c r="AJ227"/>
      <c r="AK227"/>
      <c r="AL227" s="1"/>
      <c r="AM227" s="1"/>
      <c r="AN227" s="1"/>
      <c r="AO227" s="1"/>
      <c r="AP227" s="1"/>
      <c r="AQ227"/>
      <c r="AR227"/>
      <c r="AS227"/>
      <c r="AT227"/>
      <c r="AU227"/>
    </row>
    <row r="228" spans="1:47" ht="14.25" customHeight="1" x14ac:dyDescent="0.25">
      <c r="A228" s="1"/>
      <c r="B228" s="72"/>
      <c r="C228" s="72"/>
      <c r="D228" s="72"/>
      <c r="E228" s="72"/>
      <c r="F228" s="1"/>
      <c r="G228" s="1"/>
      <c r="H228" s="114"/>
      <c r="I228" s="114"/>
      <c r="J228" s="1"/>
      <c r="K228" s="1"/>
      <c r="L228" s="1"/>
      <c r="M228" s="1"/>
      <c r="N228" s="1"/>
      <c r="O228" s="1"/>
      <c r="P228" s="1"/>
      <c r="S228"/>
      <c r="T228"/>
      <c r="U228"/>
      <c r="V228"/>
      <c r="W228"/>
      <c r="X228"/>
      <c r="Y228"/>
      <c r="Z228"/>
      <c r="AA228"/>
      <c r="AB228" s="114"/>
      <c r="AC228" s="114"/>
      <c r="AD228" s="1"/>
      <c r="AE228" s="1"/>
      <c r="AF228" s="1"/>
      <c r="AG228"/>
      <c r="AH228"/>
      <c r="AI228"/>
      <c r="AJ228"/>
      <c r="AK228"/>
      <c r="AL228" s="1"/>
      <c r="AM228" s="1"/>
      <c r="AN228" s="1"/>
      <c r="AO228" s="1"/>
      <c r="AP228" s="1"/>
      <c r="AQ228"/>
      <c r="AR228"/>
      <c r="AS228"/>
      <c r="AT228"/>
      <c r="AU228"/>
    </row>
    <row r="229" spans="1:47" ht="14.25" customHeight="1" x14ac:dyDescent="0.25">
      <c r="A229" s="1"/>
      <c r="B229" s="72"/>
      <c r="C229" s="72"/>
      <c r="D229" s="72"/>
      <c r="E229" s="72"/>
      <c r="F229" s="1"/>
      <c r="G229" s="1"/>
      <c r="H229" s="114"/>
      <c r="I229" s="114"/>
      <c r="J229" s="1"/>
      <c r="K229" s="1"/>
      <c r="L229" s="1"/>
      <c r="M229" s="1"/>
      <c r="N229" s="1"/>
      <c r="O229" s="1"/>
      <c r="P229" s="1"/>
      <c r="S229"/>
      <c r="T229"/>
      <c r="U229"/>
      <c r="V229"/>
      <c r="W229"/>
      <c r="X229"/>
      <c r="Y229"/>
      <c r="Z229"/>
      <c r="AA229"/>
      <c r="AB229" s="114"/>
      <c r="AC229" s="114"/>
      <c r="AD229" s="1"/>
      <c r="AE229" s="1"/>
      <c r="AF229" s="1"/>
      <c r="AG229"/>
      <c r="AH229"/>
      <c r="AI229"/>
      <c r="AJ229"/>
      <c r="AK229"/>
      <c r="AL229" s="1"/>
      <c r="AM229" s="1"/>
      <c r="AN229" s="1"/>
      <c r="AO229" s="1"/>
      <c r="AP229" s="1"/>
      <c r="AQ229"/>
      <c r="AR229"/>
      <c r="AS229"/>
      <c r="AT229"/>
      <c r="AU229"/>
    </row>
    <row r="230" spans="1:47" ht="14.25" customHeight="1" x14ac:dyDescent="0.25">
      <c r="A230" s="1"/>
      <c r="B230" s="72"/>
      <c r="C230" s="72"/>
      <c r="D230" s="72"/>
      <c r="E230" s="72"/>
      <c r="F230" s="1"/>
      <c r="G230" s="1"/>
      <c r="H230" s="114"/>
      <c r="I230" s="114"/>
      <c r="J230" s="1"/>
      <c r="K230" s="1"/>
      <c r="L230" s="1"/>
      <c r="M230" s="1"/>
      <c r="N230" s="1"/>
      <c r="O230" s="1"/>
      <c r="P230" s="1"/>
      <c r="S230"/>
      <c r="T230"/>
      <c r="U230"/>
      <c r="V230"/>
      <c r="W230"/>
      <c r="X230"/>
      <c r="Y230"/>
      <c r="Z230"/>
      <c r="AA230"/>
      <c r="AB230" s="114"/>
      <c r="AC230" s="114"/>
      <c r="AD230" s="1"/>
      <c r="AE230" s="1"/>
      <c r="AF230" s="1"/>
      <c r="AG230"/>
      <c r="AH230"/>
      <c r="AI230"/>
      <c r="AJ230"/>
      <c r="AK230"/>
      <c r="AL230" s="1"/>
      <c r="AM230" s="1"/>
      <c r="AN230" s="1"/>
      <c r="AO230" s="1"/>
      <c r="AP230" s="1"/>
      <c r="AQ230"/>
      <c r="AR230"/>
      <c r="AS230"/>
      <c r="AT230"/>
      <c r="AU230"/>
    </row>
    <row r="231" spans="1:47" ht="14.25" customHeight="1" x14ac:dyDescent="0.25">
      <c r="A231" s="1"/>
      <c r="B231" s="72"/>
      <c r="C231" s="72"/>
      <c r="D231" s="72"/>
      <c r="E231" s="72"/>
      <c r="F231" s="1"/>
      <c r="G231" s="1"/>
      <c r="H231" s="114"/>
      <c r="I231" s="114"/>
      <c r="J231" s="1"/>
      <c r="K231" s="1"/>
      <c r="L231" s="1"/>
      <c r="M231" s="1"/>
      <c r="N231" s="1"/>
      <c r="O231" s="1"/>
      <c r="P231" s="1"/>
      <c r="S231"/>
      <c r="T231"/>
      <c r="U231"/>
      <c r="V231"/>
      <c r="W231"/>
      <c r="X231"/>
      <c r="Y231"/>
      <c r="Z231"/>
      <c r="AA231"/>
      <c r="AB231" s="114"/>
      <c r="AC231" s="114"/>
      <c r="AD231" s="1"/>
      <c r="AE231" s="1"/>
      <c r="AF231" s="1"/>
      <c r="AG231"/>
      <c r="AH231"/>
      <c r="AI231"/>
      <c r="AJ231"/>
      <c r="AK231"/>
      <c r="AL231" s="1"/>
      <c r="AM231" s="1"/>
      <c r="AN231" s="1"/>
      <c r="AO231" s="1"/>
      <c r="AP231" s="1"/>
      <c r="AQ231"/>
      <c r="AR231"/>
      <c r="AS231"/>
      <c r="AT231"/>
      <c r="AU231"/>
    </row>
    <row r="232" spans="1:47" x14ac:dyDescent="0.25">
      <c r="A232" s="1"/>
      <c r="B232" s="72"/>
      <c r="C232" s="72"/>
      <c r="D232" s="72"/>
      <c r="E232" s="72"/>
      <c r="F232" s="1"/>
      <c r="G232" s="1"/>
      <c r="H232" s="114"/>
      <c r="I232" s="114"/>
      <c r="J232" s="1"/>
      <c r="K232" s="1"/>
      <c r="L232" s="1"/>
      <c r="M232" s="1"/>
      <c r="N232" s="1"/>
      <c r="O232" s="1"/>
      <c r="P232" s="1"/>
      <c r="S232"/>
      <c r="T232"/>
      <c r="U232"/>
      <c r="V232"/>
      <c r="W232"/>
      <c r="X232"/>
      <c r="Y232"/>
      <c r="Z232"/>
      <c r="AA232"/>
      <c r="AB232" s="114"/>
      <c r="AC232" s="114"/>
      <c r="AD232" s="1"/>
      <c r="AE232" s="1"/>
      <c r="AF232" s="1"/>
      <c r="AG232"/>
      <c r="AH232"/>
      <c r="AI232"/>
      <c r="AJ232"/>
      <c r="AK232"/>
      <c r="AL232" s="1"/>
      <c r="AM232" s="1"/>
      <c r="AN232" s="1"/>
      <c r="AO232" s="1"/>
      <c r="AP232" s="1"/>
      <c r="AQ232"/>
      <c r="AR232"/>
      <c r="AS232"/>
      <c r="AT232"/>
      <c r="AU232"/>
    </row>
    <row r="233" spans="1:47" ht="14.25" customHeight="1" x14ac:dyDescent="0.25">
      <c r="A233" s="1"/>
      <c r="B233" s="72"/>
      <c r="C233" s="72"/>
      <c r="D233" s="72"/>
      <c r="E233" s="72"/>
      <c r="F233" s="1"/>
      <c r="G233" s="1"/>
      <c r="H233" s="114"/>
      <c r="I233" s="114"/>
      <c r="J233" s="1"/>
      <c r="K233" s="1"/>
      <c r="L233" s="1"/>
      <c r="M233" s="1"/>
      <c r="N233" s="1"/>
      <c r="O233" s="1"/>
      <c r="P233" s="1"/>
      <c r="S233"/>
      <c r="T233"/>
      <c r="U233"/>
      <c r="V233"/>
      <c r="W233"/>
      <c r="X233"/>
      <c r="Y233"/>
      <c r="Z233"/>
      <c r="AA233"/>
      <c r="AB233" s="114"/>
      <c r="AC233" s="114"/>
      <c r="AD233" s="1"/>
      <c r="AE233" s="1"/>
      <c r="AF233" s="1"/>
      <c r="AG233"/>
      <c r="AH233"/>
      <c r="AI233"/>
      <c r="AJ233"/>
      <c r="AK233"/>
      <c r="AL233" s="1"/>
      <c r="AM233" s="1"/>
      <c r="AN233" s="1"/>
      <c r="AO233" s="1"/>
      <c r="AP233" s="1"/>
      <c r="AQ233"/>
      <c r="AR233"/>
      <c r="AS233"/>
      <c r="AT233"/>
      <c r="AU233"/>
    </row>
    <row r="234" spans="1:47" ht="14.25" customHeight="1" x14ac:dyDescent="0.25">
      <c r="A234" s="1"/>
      <c r="B234" s="72"/>
      <c r="C234" s="72"/>
      <c r="D234" s="72"/>
      <c r="E234" s="72"/>
      <c r="F234" s="1"/>
      <c r="G234" s="1"/>
      <c r="H234" s="114"/>
      <c r="I234" s="114"/>
      <c r="J234" s="1"/>
      <c r="K234" s="1"/>
      <c r="L234" s="1"/>
      <c r="M234" s="1"/>
      <c r="N234" s="1"/>
      <c r="O234" s="1"/>
      <c r="P234" s="1"/>
      <c r="S234"/>
      <c r="T234"/>
      <c r="U234"/>
      <c r="V234"/>
      <c r="W234"/>
      <c r="X234"/>
      <c r="Y234"/>
      <c r="Z234"/>
      <c r="AA234"/>
      <c r="AB234" s="114"/>
      <c r="AC234" s="114"/>
      <c r="AD234" s="1"/>
      <c r="AE234" s="1"/>
      <c r="AF234" s="1"/>
      <c r="AG234"/>
      <c r="AH234"/>
      <c r="AI234"/>
      <c r="AJ234"/>
      <c r="AK234"/>
      <c r="AL234" s="1"/>
      <c r="AM234" s="1"/>
      <c r="AN234" s="1"/>
      <c r="AO234" s="1"/>
      <c r="AP234" s="1"/>
      <c r="AQ234"/>
      <c r="AR234"/>
      <c r="AS234"/>
      <c r="AT234"/>
      <c r="AU234"/>
    </row>
    <row r="235" spans="1:47" ht="14.25" customHeight="1" x14ac:dyDescent="0.25">
      <c r="A235" s="1"/>
      <c r="B235" s="72"/>
      <c r="C235" s="72"/>
      <c r="D235" s="72"/>
      <c r="E235" s="72"/>
      <c r="F235" s="1"/>
      <c r="G235" s="1"/>
      <c r="H235" s="114"/>
      <c r="I235" s="114"/>
      <c r="J235" s="1"/>
      <c r="K235" s="1"/>
      <c r="L235" s="1"/>
      <c r="M235" s="1"/>
      <c r="N235" s="1"/>
      <c r="O235" s="1"/>
      <c r="P235" s="1"/>
      <c r="S235"/>
      <c r="T235"/>
      <c r="U235"/>
      <c r="V235"/>
      <c r="W235"/>
      <c r="X235"/>
      <c r="Y235"/>
      <c r="Z235"/>
      <c r="AA235"/>
      <c r="AB235" s="114"/>
      <c r="AC235" s="114"/>
      <c r="AD235" s="1"/>
      <c r="AE235" s="1"/>
      <c r="AF235" s="1"/>
      <c r="AG235"/>
      <c r="AH235"/>
      <c r="AI235"/>
      <c r="AJ235"/>
      <c r="AK235"/>
      <c r="AL235" s="1"/>
      <c r="AM235" s="1"/>
      <c r="AN235" s="1"/>
      <c r="AO235" s="1"/>
      <c r="AP235" s="1"/>
      <c r="AQ235"/>
      <c r="AR235"/>
      <c r="AS235"/>
      <c r="AT235"/>
      <c r="AU235"/>
    </row>
    <row r="236" spans="1:47" ht="14.25" customHeight="1" x14ac:dyDescent="0.25">
      <c r="A236" s="1"/>
      <c r="B236" s="72"/>
      <c r="C236" s="72"/>
      <c r="D236" s="72"/>
      <c r="E236" s="72"/>
      <c r="F236" s="1"/>
      <c r="G236" s="1"/>
      <c r="H236" s="114"/>
      <c r="I236" s="114"/>
      <c r="J236" s="1"/>
      <c r="K236" s="1"/>
      <c r="L236" s="1"/>
      <c r="M236" s="1"/>
      <c r="N236" s="1"/>
      <c r="O236" s="1"/>
      <c r="P236" s="1"/>
      <c r="S236"/>
      <c r="T236"/>
      <c r="U236"/>
      <c r="V236"/>
      <c r="W236"/>
      <c r="X236"/>
      <c r="Y236"/>
      <c r="Z236"/>
      <c r="AA236"/>
      <c r="AB236" s="114"/>
      <c r="AC236" s="114"/>
      <c r="AD236" s="1"/>
      <c r="AE236" s="1"/>
      <c r="AF236" s="1"/>
      <c r="AG236"/>
      <c r="AH236"/>
      <c r="AI236"/>
      <c r="AJ236"/>
      <c r="AK236"/>
      <c r="AL236" s="1"/>
      <c r="AM236" s="1"/>
      <c r="AN236" s="1"/>
      <c r="AO236" s="1"/>
      <c r="AP236" s="1"/>
      <c r="AQ236"/>
      <c r="AR236"/>
      <c r="AS236"/>
      <c r="AT236"/>
      <c r="AU236"/>
    </row>
    <row r="237" spans="1:47" ht="14.25" customHeight="1" x14ac:dyDescent="0.25">
      <c r="A237" s="1"/>
      <c r="B237" s="72"/>
      <c r="C237" s="72"/>
      <c r="D237" s="72"/>
      <c r="E237" s="72"/>
      <c r="F237" s="1"/>
      <c r="G237" s="1"/>
      <c r="H237" s="114"/>
      <c r="I237" s="114"/>
      <c r="J237" s="1"/>
      <c r="K237" s="1"/>
      <c r="L237" s="1"/>
      <c r="M237" s="1"/>
      <c r="N237" s="1"/>
      <c r="O237" s="1"/>
      <c r="P237" s="1"/>
      <c r="S237"/>
      <c r="T237"/>
      <c r="U237"/>
      <c r="V237"/>
      <c r="W237"/>
      <c r="X237"/>
      <c r="Y237"/>
      <c r="Z237"/>
      <c r="AA237"/>
      <c r="AB237" s="114"/>
      <c r="AC237" s="114"/>
      <c r="AD237" s="1"/>
      <c r="AE237" s="1"/>
      <c r="AF237" s="1"/>
      <c r="AG237"/>
      <c r="AH237"/>
      <c r="AI237"/>
      <c r="AJ237"/>
      <c r="AK237"/>
      <c r="AL237" s="1"/>
      <c r="AM237" s="1"/>
      <c r="AN237" s="1"/>
      <c r="AO237" s="1"/>
      <c r="AP237" s="1"/>
      <c r="AQ237"/>
      <c r="AR237"/>
      <c r="AS237"/>
      <c r="AT237"/>
      <c r="AU237"/>
    </row>
    <row r="238" spans="1:47" x14ac:dyDescent="0.25">
      <c r="A238" s="1"/>
      <c r="B238" s="72"/>
      <c r="C238" s="72"/>
      <c r="D238" s="72"/>
      <c r="E238" s="72"/>
      <c r="F238" s="1"/>
      <c r="G238" s="1"/>
      <c r="H238" s="114"/>
      <c r="I238" s="114"/>
      <c r="J238" s="1"/>
      <c r="K238" s="1"/>
      <c r="L238" s="1"/>
      <c r="M238" s="1"/>
      <c r="N238" s="1"/>
      <c r="O238" s="1"/>
      <c r="P238" s="1"/>
      <c r="S238"/>
      <c r="T238"/>
      <c r="U238"/>
      <c r="V238"/>
      <c r="W238"/>
      <c r="X238"/>
      <c r="Y238"/>
      <c r="Z238"/>
      <c r="AA238"/>
      <c r="AB238" s="114"/>
      <c r="AC238" s="114"/>
      <c r="AD238" s="1"/>
      <c r="AE238" s="1"/>
      <c r="AF238" s="1"/>
      <c r="AG238"/>
      <c r="AH238"/>
      <c r="AI238"/>
      <c r="AJ238"/>
      <c r="AK238"/>
      <c r="AL238" s="1"/>
      <c r="AM238" s="1"/>
      <c r="AN238" s="1"/>
      <c r="AO238" s="1"/>
      <c r="AP238" s="1"/>
      <c r="AQ238"/>
      <c r="AR238"/>
      <c r="AS238"/>
      <c r="AT238"/>
      <c r="AU238"/>
    </row>
    <row r="239" spans="1:47" ht="14.25" customHeight="1" x14ac:dyDescent="0.25">
      <c r="A239" s="1"/>
      <c r="B239" s="72"/>
      <c r="C239" s="72"/>
      <c r="D239" s="72"/>
      <c r="E239" s="72"/>
      <c r="F239" s="1"/>
      <c r="G239" s="1"/>
      <c r="H239" s="114"/>
      <c r="I239" s="114"/>
      <c r="J239" s="1"/>
      <c r="K239" s="1"/>
      <c r="L239" s="1"/>
      <c r="M239" s="1"/>
      <c r="N239" s="1"/>
      <c r="O239" s="1"/>
      <c r="P239" s="1"/>
      <c r="S239"/>
      <c r="T239"/>
      <c r="U239"/>
      <c r="V239"/>
      <c r="W239"/>
      <c r="X239"/>
      <c r="Y239"/>
      <c r="Z239"/>
      <c r="AA239"/>
      <c r="AB239" s="114"/>
      <c r="AC239" s="114"/>
      <c r="AD239" s="1"/>
      <c r="AE239" s="1"/>
      <c r="AF239" s="1"/>
      <c r="AG239"/>
      <c r="AH239"/>
      <c r="AI239"/>
      <c r="AJ239"/>
      <c r="AK239"/>
      <c r="AL239" s="1"/>
      <c r="AM239" s="1"/>
      <c r="AN239" s="1"/>
      <c r="AO239" s="1"/>
      <c r="AP239" s="1"/>
      <c r="AQ239"/>
      <c r="AR239"/>
      <c r="AS239"/>
      <c r="AT239"/>
      <c r="AU239"/>
    </row>
    <row r="240" spans="1:47" ht="14.25" customHeight="1" x14ac:dyDescent="0.25">
      <c r="A240" s="1"/>
      <c r="B240" s="72"/>
      <c r="C240" s="72"/>
      <c r="D240" s="72"/>
      <c r="E240" s="72"/>
      <c r="F240" s="1"/>
      <c r="G240" s="1"/>
      <c r="H240" s="114"/>
      <c r="I240" s="114"/>
      <c r="J240" s="1"/>
      <c r="K240" s="1"/>
      <c r="L240" s="1"/>
      <c r="M240" s="1"/>
      <c r="N240" s="1"/>
      <c r="O240" s="1"/>
      <c r="P240" s="1"/>
      <c r="S240"/>
      <c r="T240"/>
      <c r="U240"/>
      <c r="V240"/>
      <c r="W240"/>
      <c r="X240"/>
      <c r="Y240"/>
      <c r="Z240"/>
      <c r="AA240"/>
      <c r="AB240" s="114"/>
      <c r="AC240" s="114"/>
      <c r="AD240" s="1"/>
      <c r="AE240" s="1"/>
      <c r="AF240" s="1"/>
      <c r="AG240"/>
      <c r="AH240"/>
      <c r="AI240"/>
      <c r="AJ240"/>
      <c r="AK240"/>
      <c r="AL240" s="1"/>
      <c r="AM240" s="1"/>
      <c r="AN240" s="1"/>
      <c r="AO240" s="1"/>
      <c r="AP240" s="1"/>
      <c r="AQ240"/>
      <c r="AR240"/>
      <c r="AS240"/>
      <c r="AT240"/>
      <c r="AU240"/>
    </row>
    <row r="241" spans="1:47" ht="14.25" customHeight="1" x14ac:dyDescent="0.25">
      <c r="A241" s="1"/>
      <c r="B241" s="72"/>
      <c r="C241" s="72"/>
      <c r="D241" s="72"/>
      <c r="E241" s="72"/>
      <c r="F241" s="1"/>
      <c r="G241" s="1"/>
      <c r="H241" s="114"/>
      <c r="I241" s="114"/>
      <c r="J241" s="1"/>
      <c r="K241" s="1"/>
      <c r="L241" s="1"/>
      <c r="M241" s="1"/>
      <c r="N241" s="1"/>
      <c r="O241" s="1"/>
      <c r="P241" s="1"/>
      <c r="S241"/>
      <c r="T241"/>
      <c r="U241"/>
      <c r="V241"/>
      <c r="W241"/>
      <c r="X241"/>
      <c r="Y241"/>
      <c r="Z241"/>
      <c r="AA241"/>
      <c r="AB241" s="114"/>
      <c r="AC241" s="114"/>
      <c r="AD241" s="1"/>
      <c r="AE241" s="1"/>
      <c r="AF241" s="1"/>
      <c r="AG241"/>
      <c r="AH241"/>
      <c r="AI241"/>
      <c r="AJ241"/>
      <c r="AK241"/>
      <c r="AL241" s="1"/>
      <c r="AM241" s="1"/>
      <c r="AN241" s="1"/>
      <c r="AO241" s="1"/>
      <c r="AP241" s="1"/>
      <c r="AQ241"/>
      <c r="AR241"/>
      <c r="AS241"/>
      <c r="AT241"/>
      <c r="AU241"/>
    </row>
    <row r="242" spans="1:47" ht="14.25" customHeight="1" x14ac:dyDescent="0.25">
      <c r="A242" s="1"/>
      <c r="B242" s="72"/>
      <c r="C242" s="72"/>
      <c r="D242" s="72"/>
      <c r="E242" s="72"/>
      <c r="F242" s="1"/>
      <c r="G242" s="1"/>
      <c r="H242" s="114"/>
      <c r="I242" s="114"/>
      <c r="J242" s="1"/>
      <c r="K242" s="1"/>
      <c r="L242" s="1"/>
      <c r="M242" s="1"/>
      <c r="N242" s="1"/>
      <c r="O242" s="1"/>
      <c r="P242" s="1"/>
      <c r="S242"/>
      <c r="T242"/>
      <c r="U242"/>
      <c r="V242"/>
      <c r="W242"/>
      <c r="X242"/>
      <c r="Y242"/>
      <c r="Z242"/>
      <c r="AA242"/>
      <c r="AB242" s="114"/>
      <c r="AC242" s="114"/>
      <c r="AD242" s="1"/>
      <c r="AE242" s="1"/>
      <c r="AF242" s="1"/>
      <c r="AG242"/>
      <c r="AH242"/>
      <c r="AI242"/>
      <c r="AJ242"/>
      <c r="AK242"/>
      <c r="AL242" s="1"/>
      <c r="AM242" s="1"/>
      <c r="AN242" s="1"/>
      <c r="AO242" s="1"/>
      <c r="AP242" s="1"/>
      <c r="AQ242"/>
      <c r="AR242"/>
      <c r="AS242"/>
      <c r="AT242"/>
      <c r="AU242"/>
    </row>
    <row r="243" spans="1:47" ht="14.25" customHeight="1" x14ac:dyDescent="0.25">
      <c r="A243" s="1"/>
      <c r="B243" s="72"/>
      <c r="C243" s="72"/>
      <c r="D243" s="72"/>
      <c r="E243" s="72"/>
      <c r="F243" s="1"/>
      <c r="G243" s="1"/>
      <c r="H243" s="114"/>
      <c r="I243" s="114"/>
      <c r="J243" s="1"/>
      <c r="K243" s="1"/>
      <c r="L243" s="1"/>
      <c r="M243" s="1"/>
      <c r="N243" s="1"/>
      <c r="O243" s="1"/>
      <c r="P243" s="1"/>
      <c r="S243"/>
      <c r="T243"/>
      <c r="U243"/>
      <c r="V243"/>
      <c r="W243"/>
      <c r="X243"/>
      <c r="Y243"/>
      <c r="Z243"/>
      <c r="AA243"/>
      <c r="AB243" s="114"/>
      <c r="AC243" s="114"/>
      <c r="AD243" s="1"/>
      <c r="AE243" s="1"/>
      <c r="AF243" s="1"/>
      <c r="AG243"/>
      <c r="AH243"/>
      <c r="AI243"/>
      <c r="AJ243"/>
      <c r="AK243"/>
      <c r="AL243" s="1"/>
      <c r="AM243" s="1"/>
      <c r="AN243" s="1"/>
      <c r="AO243" s="1"/>
      <c r="AP243" s="1"/>
      <c r="AQ243"/>
      <c r="AR243"/>
      <c r="AS243"/>
      <c r="AT243"/>
      <c r="AU243"/>
    </row>
    <row r="244" spans="1:47" x14ac:dyDescent="0.25">
      <c r="A244" s="1"/>
      <c r="B244" s="72"/>
      <c r="C244" s="72"/>
      <c r="D244" s="72"/>
      <c r="E244" s="72"/>
      <c r="F244" s="1"/>
      <c r="G244" s="1"/>
      <c r="H244" s="114"/>
      <c r="I244" s="114"/>
      <c r="J244" s="1"/>
      <c r="K244" s="1"/>
      <c r="L244" s="1"/>
      <c r="M244" s="1"/>
      <c r="N244" s="1"/>
      <c r="O244" s="1"/>
      <c r="P244" s="1"/>
      <c r="S244"/>
      <c r="T244"/>
      <c r="U244"/>
      <c r="V244"/>
      <c r="W244"/>
      <c r="X244"/>
      <c r="Y244"/>
      <c r="Z244"/>
      <c r="AA244"/>
      <c r="AB244" s="114"/>
      <c r="AC244" s="114"/>
      <c r="AD244" s="1"/>
      <c r="AE244" s="1"/>
      <c r="AF244" s="1"/>
      <c r="AG244"/>
      <c r="AH244"/>
      <c r="AI244"/>
      <c r="AJ244"/>
      <c r="AK244"/>
      <c r="AL244" s="1"/>
      <c r="AM244" s="1"/>
      <c r="AN244" s="1"/>
      <c r="AO244" s="1"/>
      <c r="AP244" s="1"/>
      <c r="AQ244"/>
      <c r="AR244"/>
      <c r="AS244"/>
      <c r="AT244"/>
      <c r="AU244"/>
    </row>
    <row r="245" spans="1:47" ht="14.25" customHeight="1" x14ac:dyDescent="0.25">
      <c r="A245" s="1"/>
      <c r="B245" s="72"/>
      <c r="C245" s="72"/>
      <c r="D245" s="72"/>
      <c r="E245" s="72"/>
      <c r="F245" s="1"/>
      <c r="G245" s="1"/>
      <c r="H245" s="114"/>
      <c r="I245" s="114"/>
      <c r="J245" s="1"/>
      <c r="K245" s="1"/>
      <c r="L245" s="1"/>
      <c r="M245" s="1"/>
      <c r="N245" s="1"/>
      <c r="O245" s="1"/>
      <c r="P245" s="1"/>
      <c r="S245"/>
      <c r="T245"/>
      <c r="U245"/>
      <c r="V245"/>
      <c r="W245"/>
      <c r="X245"/>
      <c r="Y245"/>
      <c r="Z245"/>
      <c r="AA245"/>
      <c r="AB245" s="114"/>
      <c r="AC245" s="114"/>
      <c r="AD245" s="1"/>
      <c r="AE245" s="1"/>
      <c r="AF245" s="1"/>
      <c r="AG245"/>
      <c r="AH245"/>
      <c r="AI245"/>
      <c r="AJ245"/>
      <c r="AK245"/>
      <c r="AL245" s="1"/>
      <c r="AM245" s="1"/>
      <c r="AN245" s="1"/>
      <c r="AO245" s="1"/>
      <c r="AP245" s="1"/>
      <c r="AQ245"/>
      <c r="AR245"/>
      <c r="AS245"/>
      <c r="AT245"/>
      <c r="AU245"/>
    </row>
    <row r="246" spans="1:47" ht="14.25" customHeight="1" x14ac:dyDescent="0.25">
      <c r="A246" s="1"/>
      <c r="B246" s="72"/>
      <c r="C246" s="72"/>
      <c r="D246" s="72"/>
      <c r="E246" s="72"/>
      <c r="F246" s="1"/>
      <c r="G246" s="1"/>
      <c r="H246" s="114"/>
      <c r="I246" s="114"/>
      <c r="J246" s="1"/>
      <c r="K246" s="1"/>
      <c r="L246" s="1"/>
      <c r="M246" s="1"/>
      <c r="N246" s="1"/>
      <c r="O246" s="1"/>
      <c r="P246" s="1"/>
      <c r="S246"/>
      <c r="T246"/>
      <c r="U246"/>
      <c r="V246"/>
      <c r="W246"/>
      <c r="X246"/>
      <c r="Y246"/>
      <c r="Z246"/>
      <c r="AA246"/>
      <c r="AB246" s="114"/>
      <c r="AC246" s="114"/>
      <c r="AD246" s="1"/>
      <c r="AE246" s="1"/>
      <c r="AF246" s="1"/>
      <c r="AG246"/>
      <c r="AH246"/>
      <c r="AI246"/>
      <c r="AJ246"/>
      <c r="AK246"/>
      <c r="AL246" s="1"/>
      <c r="AM246" s="1"/>
      <c r="AN246" s="1"/>
      <c r="AO246" s="1"/>
      <c r="AP246" s="1"/>
      <c r="AQ246"/>
      <c r="AR246"/>
      <c r="AS246"/>
      <c r="AT246"/>
      <c r="AU246"/>
    </row>
    <row r="247" spans="1:47" ht="14.25" customHeight="1" x14ac:dyDescent="0.25">
      <c r="A247" s="1"/>
      <c r="B247" s="72"/>
      <c r="C247" s="72"/>
      <c r="D247" s="72"/>
      <c r="E247" s="72"/>
      <c r="F247" s="1"/>
      <c r="G247" s="1"/>
      <c r="H247" s="114"/>
      <c r="I247" s="114"/>
      <c r="J247" s="1"/>
      <c r="K247" s="1"/>
      <c r="L247" s="1"/>
      <c r="M247" s="1"/>
      <c r="N247" s="1"/>
      <c r="O247" s="1"/>
      <c r="P247" s="1"/>
      <c r="S247"/>
      <c r="T247"/>
      <c r="U247"/>
      <c r="V247"/>
      <c r="W247"/>
      <c r="X247"/>
      <c r="Y247"/>
      <c r="Z247"/>
      <c r="AA247"/>
      <c r="AB247" s="114"/>
      <c r="AC247" s="114"/>
      <c r="AD247" s="1"/>
      <c r="AE247" s="1"/>
      <c r="AF247" s="1"/>
      <c r="AG247"/>
      <c r="AH247"/>
      <c r="AI247"/>
      <c r="AJ247"/>
      <c r="AK247"/>
      <c r="AL247" s="1"/>
      <c r="AM247" s="1"/>
      <c r="AN247" s="1"/>
      <c r="AO247" s="1"/>
      <c r="AP247" s="1"/>
      <c r="AQ247"/>
      <c r="AR247"/>
      <c r="AS247"/>
      <c r="AT247"/>
      <c r="AU247"/>
    </row>
    <row r="248" spans="1:47" ht="14.25" customHeight="1" x14ac:dyDescent="0.25">
      <c r="A248" s="1"/>
      <c r="B248" s="72"/>
      <c r="C248" s="72"/>
      <c r="D248" s="72"/>
      <c r="E248" s="72"/>
      <c r="F248" s="1"/>
      <c r="G248" s="1"/>
      <c r="H248" s="114"/>
      <c r="I248" s="114"/>
      <c r="J248" s="1"/>
      <c r="K248" s="1"/>
      <c r="L248" s="1"/>
      <c r="M248" s="1"/>
      <c r="N248" s="1"/>
      <c r="O248" s="1"/>
      <c r="P248" s="1"/>
      <c r="S248"/>
      <c r="T248"/>
      <c r="U248"/>
      <c r="V248"/>
      <c r="W248"/>
      <c r="X248"/>
      <c r="Y248"/>
      <c r="Z248"/>
      <c r="AA248"/>
      <c r="AB248" s="114"/>
      <c r="AC248" s="114"/>
      <c r="AD248" s="1"/>
      <c r="AE248" s="1"/>
      <c r="AF248" s="1"/>
      <c r="AG248"/>
      <c r="AH248"/>
      <c r="AI248"/>
      <c r="AJ248"/>
      <c r="AK248"/>
      <c r="AL248" s="1"/>
      <c r="AM248" s="1"/>
      <c r="AN248" s="1"/>
      <c r="AO248" s="1"/>
      <c r="AP248" s="1"/>
      <c r="AQ248"/>
      <c r="AR248"/>
      <c r="AS248"/>
      <c r="AT248"/>
      <c r="AU248"/>
    </row>
    <row r="249" spans="1:47" ht="14.25" customHeight="1" x14ac:dyDescent="0.25">
      <c r="A249" s="1"/>
      <c r="B249" s="72"/>
      <c r="C249" s="72"/>
      <c r="D249" s="72"/>
      <c r="E249" s="72"/>
      <c r="F249" s="1"/>
      <c r="G249" s="1"/>
      <c r="H249" s="114"/>
      <c r="I249" s="114"/>
      <c r="J249" s="1"/>
      <c r="K249" s="1"/>
      <c r="L249" s="1"/>
      <c r="M249" s="1"/>
      <c r="N249" s="1"/>
      <c r="O249" s="1"/>
      <c r="P249" s="1"/>
      <c r="S249"/>
      <c r="T249"/>
      <c r="U249"/>
      <c r="V249"/>
      <c r="W249"/>
      <c r="X249"/>
      <c r="Y249"/>
      <c r="Z249"/>
      <c r="AA249"/>
      <c r="AB249" s="114"/>
      <c r="AC249" s="114"/>
      <c r="AD249" s="1"/>
      <c r="AE249" s="1"/>
      <c r="AF249" s="1"/>
      <c r="AG249"/>
      <c r="AH249"/>
      <c r="AI249"/>
      <c r="AJ249"/>
      <c r="AK249"/>
      <c r="AL249" s="1"/>
      <c r="AM249" s="1"/>
      <c r="AN249" s="1"/>
      <c r="AO249" s="1"/>
      <c r="AP249" s="1"/>
      <c r="AQ249"/>
      <c r="AR249"/>
      <c r="AS249"/>
      <c r="AT249"/>
      <c r="AU249"/>
    </row>
    <row r="250" spans="1:47" x14ac:dyDescent="0.25">
      <c r="A250" s="1"/>
      <c r="B250" s="72"/>
      <c r="C250" s="72"/>
      <c r="D250" s="72"/>
      <c r="E250" s="72"/>
      <c r="F250" s="1"/>
      <c r="G250" s="1"/>
      <c r="H250" s="114"/>
      <c r="I250" s="114"/>
      <c r="J250" s="1"/>
      <c r="K250" s="1"/>
      <c r="L250" s="1"/>
      <c r="M250" s="1"/>
      <c r="N250" s="1"/>
      <c r="O250" s="1"/>
      <c r="P250" s="1"/>
      <c r="S250"/>
      <c r="T250"/>
      <c r="U250"/>
      <c r="V250"/>
      <c r="W250"/>
      <c r="X250"/>
      <c r="Y250"/>
      <c r="Z250"/>
      <c r="AA250"/>
      <c r="AB250" s="114"/>
      <c r="AC250" s="114"/>
      <c r="AD250" s="1"/>
      <c r="AE250" s="1"/>
      <c r="AF250" s="1"/>
      <c r="AG250"/>
      <c r="AH250"/>
      <c r="AI250"/>
      <c r="AJ250"/>
      <c r="AK250"/>
      <c r="AL250" s="1"/>
      <c r="AM250" s="1"/>
      <c r="AN250" s="1"/>
      <c r="AO250" s="1"/>
      <c r="AP250" s="1"/>
      <c r="AQ250"/>
      <c r="AR250"/>
      <c r="AS250"/>
      <c r="AT250"/>
      <c r="AU250"/>
    </row>
    <row r="251" spans="1:47" ht="14.25" customHeight="1" x14ac:dyDescent="0.25">
      <c r="A251" s="1"/>
      <c r="B251" s="72"/>
      <c r="C251" s="72"/>
      <c r="D251" s="72"/>
      <c r="E251" s="72"/>
      <c r="F251" s="1"/>
      <c r="G251" s="1"/>
      <c r="H251" s="114"/>
      <c r="I251" s="114"/>
      <c r="J251" s="1"/>
      <c r="K251" s="1"/>
      <c r="L251" s="1"/>
      <c r="M251" s="1"/>
      <c r="N251" s="1"/>
      <c r="O251" s="1"/>
      <c r="P251" s="1"/>
      <c r="S251"/>
      <c r="T251"/>
      <c r="U251"/>
      <c r="V251"/>
      <c r="W251"/>
      <c r="X251"/>
      <c r="Y251"/>
      <c r="Z251"/>
      <c r="AA251"/>
      <c r="AB251" s="114"/>
      <c r="AC251" s="114"/>
      <c r="AD251" s="1"/>
      <c r="AE251" s="1"/>
      <c r="AF251" s="1"/>
      <c r="AG251"/>
      <c r="AH251"/>
      <c r="AI251"/>
      <c r="AJ251"/>
      <c r="AK251"/>
      <c r="AL251" s="1"/>
      <c r="AM251" s="1"/>
      <c r="AN251" s="1"/>
      <c r="AO251" s="1"/>
      <c r="AP251" s="1"/>
      <c r="AQ251"/>
      <c r="AR251"/>
      <c r="AS251"/>
      <c r="AT251"/>
      <c r="AU251"/>
    </row>
    <row r="252" spans="1:47" ht="14.25" customHeight="1" x14ac:dyDescent="0.25">
      <c r="A252" s="1"/>
      <c r="B252" s="72"/>
      <c r="C252" s="72"/>
      <c r="D252" s="72"/>
      <c r="E252" s="72"/>
      <c r="F252" s="1"/>
      <c r="G252" s="1"/>
      <c r="H252" s="114"/>
      <c r="I252" s="114"/>
      <c r="J252" s="1"/>
      <c r="K252" s="1"/>
      <c r="L252" s="1"/>
      <c r="M252" s="1"/>
      <c r="N252" s="1"/>
      <c r="O252" s="1"/>
      <c r="P252" s="1"/>
      <c r="S252"/>
      <c r="T252"/>
      <c r="U252"/>
      <c r="V252"/>
      <c r="W252"/>
      <c r="X252"/>
      <c r="Y252"/>
      <c r="Z252"/>
      <c r="AA252"/>
      <c r="AB252" s="114"/>
      <c r="AC252" s="114"/>
      <c r="AD252" s="1"/>
      <c r="AE252" s="1"/>
      <c r="AF252" s="1"/>
      <c r="AG252"/>
      <c r="AH252"/>
      <c r="AI252"/>
      <c r="AJ252"/>
      <c r="AK252"/>
      <c r="AL252" s="1"/>
      <c r="AM252" s="1"/>
      <c r="AN252" s="1"/>
      <c r="AO252" s="1"/>
      <c r="AP252" s="1"/>
      <c r="AQ252"/>
      <c r="AR252"/>
      <c r="AS252"/>
      <c r="AT252"/>
      <c r="AU252"/>
    </row>
    <row r="253" spans="1:47" ht="14.25" customHeight="1" x14ac:dyDescent="0.25">
      <c r="A253" s="1"/>
      <c r="B253" s="72"/>
      <c r="C253" s="72"/>
      <c r="D253" s="72"/>
      <c r="E253" s="72"/>
      <c r="F253" s="1"/>
      <c r="G253" s="1"/>
      <c r="H253" s="114"/>
      <c r="I253" s="114"/>
      <c r="J253" s="1"/>
      <c r="K253" s="1"/>
      <c r="L253" s="1"/>
      <c r="M253" s="1"/>
      <c r="N253" s="1"/>
      <c r="O253" s="1"/>
      <c r="P253" s="1"/>
      <c r="S253"/>
      <c r="T253"/>
      <c r="U253"/>
      <c r="V253"/>
      <c r="W253"/>
      <c r="X253"/>
      <c r="Y253"/>
      <c r="Z253"/>
      <c r="AA253"/>
      <c r="AB253" s="114"/>
      <c r="AC253" s="114"/>
      <c r="AD253" s="1"/>
      <c r="AE253" s="1"/>
      <c r="AF253" s="1"/>
      <c r="AG253"/>
      <c r="AH253"/>
      <c r="AI253"/>
      <c r="AJ253"/>
      <c r="AK253"/>
      <c r="AL253" s="1"/>
      <c r="AM253" s="1"/>
      <c r="AN253" s="1"/>
      <c r="AO253" s="1"/>
      <c r="AP253" s="1"/>
      <c r="AQ253"/>
      <c r="AR253"/>
      <c r="AS253"/>
      <c r="AT253"/>
      <c r="AU253"/>
    </row>
    <row r="254" spans="1:47" ht="14.25" customHeight="1" x14ac:dyDescent="0.25">
      <c r="A254" s="1"/>
      <c r="B254" s="72"/>
      <c r="C254" s="72"/>
      <c r="D254" s="72"/>
      <c r="E254" s="72"/>
      <c r="F254" s="1"/>
      <c r="G254" s="1"/>
      <c r="H254" s="114"/>
      <c r="I254" s="114"/>
      <c r="J254" s="1"/>
      <c r="K254" s="1"/>
      <c r="L254" s="1"/>
      <c r="M254" s="1"/>
      <c r="N254" s="1"/>
      <c r="O254" s="1"/>
      <c r="P254" s="1"/>
      <c r="S254"/>
      <c r="T254"/>
      <c r="U254"/>
      <c r="V254"/>
      <c r="W254"/>
      <c r="X254"/>
      <c r="Y254"/>
      <c r="Z254"/>
      <c r="AA254"/>
      <c r="AB254" s="114"/>
      <c r="AC254" s="114"/>
      <c r="AD254" s="1"/>
      <c r="AE254" s="1"/>
      <c r="AF254" s="1"/>
      <c r="AG254"/>
      <c r="AH254"/>
      <c r="AI254"/>
      <c r="AJ254"/>
      <c r="AK254"/>
      <c r="AL254" s="1"/>
      <c r="AM254" s="1"/>
      <c r="AN254" s="1"/>
      <c r="AO254" s="1"/>
      <c r="AP254" s="1"/>
      <c r="AQ254"/>
      <c r="AR254"/>
      <c r="AS254"/>
      <c r="AT254"/>
      <c r="AU254"/>
    </row>
    <row r="255" spans="1:47" ht="14.25" customHeight="1" x14ac:dyDescent="0.25">
      <c r="A255" s="1"/>
      <c r="B255" s="72"/>
      <c r="C255" s="72"/>
      <c r="D255" s="72"/>
      <c r="E255" s="72"/>
      <c r="F255" s="1"/>
      <c r="G255" s="1"/>
      <c r="H255" s="114"/>
      <c r="I255" s="114"/>
      <c r="J255" s="1"/>
      <c r="K255" s="1"/>
      <c r="L255" s="1"/>
      <c r="M255" s="1"/>
      <c r="N255" s="1"/>
      <c r="O255" s="1"/>
      <c r="P255" s="1"/>
      <c r="S255"/>
      <c r="T255"/>
      <c r="U255"/>
      <c r="V255"/>
      <c r="W255"/>
      <c r="X255"/>
      <c r="Y255"/>
      <c r="Z255"/>
      <c r="AA255"/>
      <c r="AB255" s="114"/>
      <c r="AC255" s="114"/>
      <c r="AD255" s="1"/>
      <c r="AE255" s="1"/>
      <c r="AF255" s="1"/>
      <c r="AG255"/>
      <c r="AH255"/>
      <c r="AI255"/>
      <c r="AJ255"/>
      <c r="AK255"/>
      <c r="AL255" s="1"/>
      <c r="AM255" s="1"/>
      <c r="AN255" s="1"/>
      <c r="AO255" s="1"/>
      <c r="AP255" s="1"/>
      <c r="AQ255"/>
      <c r="AR255"/>
      <c r="AS255"/>
      <c r="AT255"/>
      <c r="AU255"/>
    </row>
    <row r="256" spans="1:47" x14ac:dyDescent="0.25">
      <c r="A256" s="1"/>
      <c r="B256" s="72"/>
      <c r="C256" s="72"/>
      <c r="D256" s="72"/>
      <c r="E256" s="72"/>
      <c r="F256" s="1"/>
      <c r="G256" s="1"/>
      <c r="H256" s="114"/>
      <c r="I256" s="114"/>
      <c r="J256" s="1"/>
      <c r="K256" s="1"/>
      <c r="L256" s="1"/>
      <c r="M256" s="1"/>
      <c r="N256" s="1"/>
      <c r="O256" s="1"/>
      <c r="P256" s="1"/>
      <c r="S256"/>
      <c r="T256"/>
      <c r="U256"/>
      <c r="V256"/>
      <c r="W256"/>
      <c r="X256"/>
      <c r="Y256"/>
      <c r="Z256"/>
      <c r="AA256"/>
      <c r="AB256" s="114"/>
      <c r="AC256" s="114"/>
      <c r="AD256" s="1"/>
      <c r="AE256" s="1"/>
      <c r="AF256" s="1"/>
      <c r="AG256"/>
      <c r="AH256"/>
      <c r="AI256"/>
      <c r="AJ256"/>
      <c r="AK256"/>
      <c r="AL256" s="1"/>
      <c r="AM256" s="1"/>
      <c r="AN256" s="1"/>
      <c r="AO256" s="1"/>
      <c r="AP256" s="1"/>
      <c r="AQ256"/>
      <c r="AR256"/>
      <c r="AS256"/>
      <c r="AT256"/>
      <c r="AU256"/>
    </row>
    <row r="257" spans="1:47" ht="14.25" customHeight="1" x14ac:dyDescent="0.25">
      <c r="A257" s="1"/>
      <c r="B257" s="72"/>
      <c r="C257" s="72"/>
      <c r="D257" s="72"/>
      <c r="E257" s="72"/>
      <c r="F257" s="1"/>
      <c r="G257" s="1"/>
      <c r="H257" s="114"/>
      <c r="I257" s="114"/>
      <c r="J257" s="1"/>
      <c r="K257" s="1"/>
      <c r="L257" s="1"/>
      <c r="M257" s="1"/>
      <c r="N257" s="1"/>
      <c r="O257" s="1"/>
      <c r="P257" s="1"/>
      <c r="S257"/>
      <c r="T257"/>
      <c r="U257"/>
      <c r="V257"/>
      <c r="W257"/>
      <c r="X257"/>
      <c r="Y257"/>
      <c r="Z257"/>
      <c r="AA257"/>
      <c r="AB257" s="114"/>
      <c r="AC257" s="114"/>
      <c r="AD257" s="1"/>
      <c r="AE257" s="1"/>
      <c r="AF257" s="1"/>
      <c r="AG257"/>
      <c r="AH257"/>
      <c r="AI257"/>
      <c r="AJ257"/>
      <c r="AK257"/>
      <c r="AL257" s="1"/>
      <c r="AM257" s="1"/>
      <c r="AN257" s="1"/>
      <c r="AO257" s="1"/>
      <c r="AP257" s="1"/>
      <c r="AQ257"/>
      <c r="AR257"/>
      <c r="AS257"/>
      <c r="AT257"/>
      <c r="AU257"/>
    </row>
    <row r="258" spans="1:47" ht="14.25" customHeight="1" x14ac:dyDescent="0.25">
      <c r="A258" s="1"/>
      <c r="B258" s="72"/>
      <c r="C258" s="72"/>
      <c r="D258" s="72"/>
      <c r="E258" s="72"/>
      <c r="F258" s="1"/>
      <c r="G258" s="1"/>
      <c r="H258" s="114"/>
      <c r="I258" s="114"/>
      <c r="J258" s="1"/>
      <c r="K258" s="1"/>
      <c r="L258" s="1"/>
      <c r="M258" s="1"/>
      <c r="N258" s="1"/>
      <c r="O258" s="1"/>
      <c r="P258" s="1"/>
      <c r="S258"/>
      <c r="T258"/>
      <c r="U258"/>
      <c r="V258"/>
      <c r="W258"/>
      <c r="X258"/>
      <c r="Y258"/>
      <c r="Z258"/>
      <c r="AA258"/>
      <c r="AB258" s="114"/>
      <c r="AC258" s="114"/>
      <c r="AD258" s="1"/>
      <c r="AE258" s="1"/>
      <c r="AF258" s="1"/>
      <c r="AG258"/>
      <c r="AH258"/>
      <c r="AI258"/>
      <c r="AJ258"/>
      <c r="AK258"/>
      <c r="AL258" s="1"/>
      <c r="AM258" s="1"/>
      <c r="AN258" s="1"/>
      <c r="AO258" s="1"/>
      <c r="AP258" s="1"/>
      <c r="AQ258"/>
      <c r="AR258"/>
      <c r="AS258"/>
      <c r="AT258"/>
      <c r="AU258"/>
    </row>
    <row r="259" spans="1:47" ht="14.25" customHeight="1" x14ac:dyDescent="0.25">
      <c r="A259" s="1"/>
      <c r="B259" s="72"/>
      <c r="C259" s="72"/>
      <c r="D259" s="72"/>
      <c r="E259" s="72"/>
      <c r="F259" s="1"/>
      <c r="G259" s="1"/>
      <c r="H259" s="114"/>
      <c r="I259" s="114"/>
      <c r="J259" s="1"/>
      <c r="K259" s="1"/>
      <c r="L259" s="1"/>
      <c r="M259" s="1"/>
      <c r="N259" s="1"/>
      <c r="O259" s="1"/>
      <c r="P259" s="1"/>
      <c r="S259"/>
      <c r="T259"/>
      <c r="U259"/>
      <c r="V259"/>
      <c r="W259"/>
      <c r="X259"/>
      <c r="Y259"/>
      <c r="Z259"/>
      <c r="AA259"/>
      <c r="AB259" s="114"/>
      <c r="AC259" s="114"/>
      <c r="AD259" s="1"/>
      <c r="AE259" s="1"/>
      <c r="AF259" s="1"/>
      <c r="AG259"/>
      <c r="AH259"/>
      <c r="AI259"/>
      <c r="AJ259"/>
      <c r="AK259"/>
      <c r="AL259" s="1"/>
      <c r="AM259" s="1"/>
      <c r="AN259" s="1"/>
      <c r="AO259" s="1"/>
      <c r="AP259" s="1"/>
      <c r="AQ259"/>
      <c r="AR259"/>
      <c r="AS259"/>
      <c r="AT259"/>
      <c r="AU259"/>
    </row>
    <row r="260" spans="1:47" ht="14.25" customHeight="1" x14ac:dyDescent="0.25">
      <c r="A260" s="1"/>
      <c r="B260" s="72"/>
      <c r="C260" s="72"/>
      <c r="D260" s="72"/>
      <c r="E260" s="72"/>
      <c r="F260" s="1"/>
      <c r="G260" s="1"/>
      <c r="H260" s="114"/>
      <c r="I260" s="114"/>
      <c r="J260" s="1"/>
      <c r="K260" s="1"/>
      <c r="L260" s="1"/>
      <c r="M260" s="1"/>
      <c r="N260" s="1"/>
      <c r="O260" s="1"/>
      <c r="P260" s="1"/>
      <c r="S260"/>
      <c r="T260"/>
      <c r="U260"/>
      <c r="V260"/>
      <c r="W260"/>
      <c r="X260"/>
      <c r="Y260"/>
      <c r="Z260"/>
      <c r="AA260"/>
      <c r="AB260" s="114"/>
      <c r="AC260" s="114"/>
      <c r="AD260" s="1"/>
      <c r="AE260" s="1"/>
      <c r="AF260" s="1"/>
      <c r="AG260"/>
      <c r="AH260"/>
      <c r="AI260"/>
      <c r="AJ260"/>
      <c r="AK260"/>
      <c r="AL260" s="1"/>
      <c r="AM260" s="1"/>
      <c r="AN260" s="1"/>
      <c r="AO260" s="1"/>
      <c r="AP260" s="1"/>
      <c r="AQ260"/>
      <c r="AR260"/>
      <c r="AS260"/>
      <c r="AT260"/>
      <c r="AU260"/>
    </row>
    <row r="261" spans="1:47" ht="14.25" customHeight="1" x14ac:dyDescent="0.25">
      <c r="A261" s="1"/>
      <c r="B261" s="72"/>
      <c r="C261" s="72"/>
      <c r="D261" s="72"/>
      <c r="E261" s="72"/>
      <c r="F261" s="1"/>
      <c r="G261" s="1"/>
      <c r="H261" s="114"/>
      <c r="I261" s="114"/>
      <c r="J261" s="1"/>
      <c r="K261" s="1"/>
      <c r="L261" s="1"/>
      <c r="M261" s="1"/>
      <c r="N261" s="1"/>
      <c r="O261" s="1"/>
      <c r="P261" s="1"/>
      <c r="S261"/>
      <c r="T261"/>
      <c r="U261"/>
      <c r="V261"/>
      <c r="W261"/>
      <c r="X261"/>
      <c r="Y261"/>
      <c r="Z261"/>
      <c r="AA261"/>
      <c r="AB261" s="114"/>
      <c r="AC261" s="114"/>
      <c r="AD261" s="1"/>
      <c r="AE261" s="1"/>
      <c r="AF261" s="1"/>
      <c r="AG261"/>
      <c r="AH261"/>
      <c r="AI261"/>
      <c r="AJ261"/>
      <c r="AK261"/>
      <c r="AL261" s="1"/>
      <c r="AM261" s="1"/>
      <c r="AN261" s="1"/>
      <c r="AO261" s="1"/>
      <c r="AP261" s="1"/>
      <c r="AQ261"/>
      <c r="AR261"/>
      <c r="AS261"/>
      <c r="AT261"/>
      <c r="AU261"/>
    </row>
    <row r="262" spans="1:47" x14ac:dyDescent="0.25">
      <c r="A262" s="1"/>
      <c r="B262" s="72"/>
      <c r="C262" s="72"/>
      <c r="D262" s="72"/>
      <c r="E262" s="72"/>
      <c r="F262" s="1"/>
      <c r="G262" s="1"/>
      <c r="H262" s="114"/>
      <c r="I262" s="114"/>
      <c r="J262" s="1"/>
      <c r="K262" s="1"/>
      <c r="L262" s="1"/>
      <c r="M262" s="1"/>
      <c r="N262" s="1"/>
      <c r="O262" s="1"/>
      <c r="P262" s="1"/>
      <c r="S262"/>
      <c r="T262"/>
      <c r="U262"/>
      <c r="V262"/>
      <c r="W262"/>
      <c r="X262"/>
      <c r="Y262"/>
      <c r="Z262"/>
      <c r="AA262"/>
      <c r="AB262" s="114"/>
      <c r="AC262" s="114"/>
      <c r="AD262" s="1"/>
      <c r="AE262" s="1"/>
      <c r="AF262" s="1"/>
      <c r="AG262"/>
      <c r="AH262"/>
      <c r="AI262"/>
      <c r="AJ262"/>
      <c r="AK262"/>
      <c r="AL262" s="1"/>
      <c r="AM262" s="1"/>
      <c r="AN262" s="1"/>
      <c r="AO262" s="1"/>
      <c r="AP262" s="1"/>
      <c r="AQ262"/>
      <c r="AR262"/>
      <c r="AS262"/>
      <c r="AT262"/>
      <c r="AU262"/>
    </row>
    <row r="263" spans="1:47" ht="14.25" customHeight="1" x14ac:dyDescent="0.25">
      <c r="A263" s="1"/>
      <c r="B263" s="72"/>
      <c r="C263" s="72"/>
      <c r="D263" s="72"/>
      <c r="E263" s="72"/>
      <c r="F263" s="1"/>
      <c r="G263" s="1"/>
      <c r="H263" s="114"/>
      <c r="I263" s="114"/>
      <c r="J263" s="1"/>
      <c r="K263" s="1"/>
      <c r="L263" s="1"/>
      <c r="M263" s="1"/>
      <c r="N263" s="1"/>
      <c r="O263" s="1"/>
      <c r="P263" s="1"/>
      <c r="S263"/>
      <c r="T263"/>
      <c r="U263"/>
      <c r="V263"/>
      <c r="W263"/>
      <c r="X263"/>
      <c r="Y263"/>
      <c r="Z263"/>
      <c r="AA263"/>
      <c r="AB263" s="114"/>
      <c r="AC263" s="114"/>
      <c r="AD263" s="1"/>
      <c r="AE263" s="1"/>
      <c r="AF263" s="1"/>
      <c r="AG263"/>
      <c r="AH263"/>
      <c r="AI263"/>
      <c r="AJ263"/>
      <c r="AK263"/>
      <c r="AL263" s="1"/>
      <c r="AM263" s="1"/>
      <c r="AN263" s="1"/>
      <c r="AO263" s="1"/>
      <c r="AP263" s="1"/>
      <c r="AQ263"/>
      <c r="AR263"/>
      <c r="AS263"/>
      <c r="AT263"/>
      <c r="AU263"/>
    </row>
    <row r="264" spans="1:47" ht="14.25" customHeight="1" x14ac:dyDescent="0.25">
      <c r="A264" s="1"/>
      <c r="B264" s="72"/>
      <c r="C264" s="72"/>
      <c r="D264" s="72"/>
      <c r="E264" s="72"/>
      <c r="F264" s="1"/>
      <c r="G264" s="1"/>
      <c r="H264" s="114"/>
      <c r="I264" s="114"/>
      <c r="J264" s="1"/>
      <c r="K264" s="1"/>
      <c r="L264" s="1"/>
      <c r="M264" s="1"/>
      <c r="N264" s="1"/>
      <c r="O264" s="1"/>
      <c r="P264" s="1"/>
      <c r="S264"/>
      <c r="T264"/>
      <c r="U264"/>
      <c r="V264"/>
      <c r="W264"/>
      <c r="X264"/>
      <c r="Y264"/>
      <c r="Z264"/>
      <c r="AA264"/>
      <c r="AB264" s="114"/>
      <c r="AC264" s="114"/>
      <c r="AD264" s="1"/>
      <c r="AE264" s="1"/>
      <c r="AF264" s="1"/>
      <c r="AG264"/>
      <c r="AH264"/>
      <c r="AI264"/>
      <c r="AJ264"/>
      <c r="AK264"/>
      <c r="AL264" s="1"/>
      <c r="AM264" s="1"/>
      <c r="AN264" s="1"/>
      <c r="AO264" s="1"/>
      <c r="AP264" s="1"/>
      <c r="AQ264"/>
      <c r="AR264"/>
      <c r="AS264"/>
      <c r="AT264"/>
      <c r="AU264"/>
    </row>
    <row r="265" spans="1:47" ht="14.25" customHeight="1" x14ac:dyDescent="0.25">
      <c r="A265" s="1"/>
      <c r="B265" s="72"/>
      <c r="C265" s="72"/>
      <c r="D265" s="72"/>
      <c r="E265" s="72"/>
      <c r="F265" s="1"/>
      <c r="G265" s="1"/>
      <c r="H265" s="114"/>
      <c r="I265" s="114"/>
      <c r="J265" s="1"/>
      <c r="K265" s="1"/>
      <c r="L265" s="1"/>
      <c r="M265" s="1"/>
      <c r="N265" s="1"/>
      <c r="O265" s="1"/>
      <c r="P265" s="1"/>
      <c r="S265"/>
      <c r="T265"/>
      <c r="U265"/>
      <c r="V265"/>
      <c r="W265"/>
      <c r="X265"/>
      <c r="Y265"/>
      <c r="Z265"/>
      <c r="AA265"/>
      <c r="AB265" s="114"/>
      <c r="AC265" s="114"/>
      <c r="AD265" s="1"/>
      <c r="AE265" s="1"/>
      <c r="AF265" s="1"/>
      <c r="AG265"/>
      <c r="AH265"/>
      <c r="AI265"/>
      <c r="AJ265"/>
      <c r="AK265"/>
      <c r="AL265" s="1"/>
      <c r="AM265" s="1"/>
      <c r="AN265" s="1"/>
      <c r="AO265" s="1"/>
      <c r="AP265" s="1"/>
      <c r="AQ265"/>
      <c r="AR265"/>
      <c r="AS265"/>
      <c r="AT265"/>
      <c r="AU265"/>
    </row>
    <row r="266" spans="1:47" ht="14.25" customHeight="1" x14ac:dyDescent="0.25">
      <c r="A266" s="1"/>
      <c r="B266" s="72"/>
      <c r="C266" s="72"/>
      <c r="D266" s="72"/>
      <c r="E266" s="72"/>
      <c r="F266" s="1"/>
      <c r="G266" s="1"/>
      <c r="H266" s="114"/>
      <c r="I266" s="114"/>
      <c r="J266" s="1"/>
      <c r="K266" s="1"/>
      <c r="L266" s="1"/>
      <c r="M266" s="1"/>
      <c r="N266" s="1"/>
      <c r="O266" s="1"/>
      <c r="P266" s="1"/>
      <c r="S266"/>
      <c r="T266"/>
      <c r="U266"/>
      <c r="V266"/>
      <c r="W266"/>
      <c r="X266"/>
      <c r="Y266"/>
      <c r="Z266"/>
      <c r="AA266"/>
      <c r="AB266" s="114"/>
      <c r="AC266" s="114"/>
      <c r="AD266" s="1"/>
      <c r="AE266" s="1"/>
      <c r="AF266" s="1"/>
      <c r="AG266"/>
      <c r="AH266"/>
      <c r="AI266"/>
      <c r="AJ266"/>
      <c r="AK266"/>
      <c r="AL266" s="1"/>
      <c r="AM266" s="1"/>
      <c r="AN266" s="1"/>
      <c r="AO266" s="1"/>
      <c r="AP266" s="1"/>
      <c r="AQ266"/>
      <c r="AR266"/>
      <c r="AS266"/>
      <c r="AT266"/>
      <c r="AU266"/>
    </row>
    <row r="267" spans="1:47" ht="14.25" customHeight="1" x14ac:dyDescent="0.25">
      <c r="A267" s="1"/>
      <c r="B267" s="72"/>
      <c r="C267" s="72"/>
      <c r="D267" s="72"/>
      <c r="E267" s="72"/>
      <c r="F267" s="1"/>
      <c r="G267" s="1"/>
      <c r="H267" s="114"/>
      <c r="I267" s="114"/>
      <c r="J267" s="1"/>
      <c r="K267" s="1"/>
      <c r="L267" s="1"/>
      <c r="M267" s="1"/>
      <c r="N267" s="1"/>
      <c r="O267" s="1"/>
      <c r="P267" s="1"/>
      <c r="S267"/>
      <c r="T267"/>
      <c r="U267"/>
      <c r="V267"/>
      <c r="W267"/>
      <c r="X267"/>
      <c r="Y267"/>
      <c r="Z267"/>
      <c r="AA267"/>
      <c r="AB267" s="114"/>
      <c r="AC267" s="114"/>
      <c r="AD267" s="1"/>
      <c r="AE267" s="1"/>
      <c r="AF267" s="1"/>
      <c r="AG267"/>
      <c r="AH267"/>
      <c r="AI267"/>
      <c r="AJ267"/>
      <c r="AK267"/>
      <c r="AL267" s="1"/>
      <c r="AM267" s="1"/>
      <c r="AN267" s="1"/>
      <c r="AO267" s="1"/>
      <c r="AP267" s="1"/>
      <c r="AQ267"/>
      <c r="AR267"/>
      <c r="AS267"/>
      <c r="AT267"/>
      <c r="AU267"/>
    </row>
    <row r="268" spans="1:47" x14ac:dyDescent="0.25">
      <c r="A268" s="1"/>
      <c r="B268" s="72"/>
      <c r="C268" s="72"/>
      <c r="D268" s="72"/>
      <c r="E268" s="72"/>
      <c r="F268" s="1"/>
      <c r="G268" s="1"/>
      <c r="H268" s="114"/>
      <c r="I268" s="114"/>
      <c r="J268" s="1"/>
      <c r="K268" s="1"/>
      <c r="L268" s="1"/>
      <c r="M268" s="1"/>
      <c r="N268" s="1"/>
      <c r="O268" s="1"/>
      <c r="P268" s="1"/>
      <c r="S268"/>
      <c r="T268"/>
      <c r="U268"/>
      <c r="V268"/>
      <c r="W268"/>
      <c r="X268"/>
      <c r="Y268"/>
      <c r="Z268"/>
      <c r="AA268"/>
      <c r="AB268" s="114"/>
      <c r="AC268" s="114"/>
      <c r="AD268" s="1"/>
      <c r="AE268" s="1"/>
      <c r="AF268" s="1"/>
      <c r="AG268"/>
      <c r="AH268"/>
      <c r="AI268"/>
      <c r="AJ268"/>
      <c r="AK268"/>
      <c r="AL268" s="1"/>
      <c r="AM268" s="1"/>
      <c r="AN268" s="1"/>
      <c r="AO268" s="1"/>
      <c r="AP268" s="1"/>
      <c r="AQ268"/>
      <c r="AR268"/>
      <c r="AS268"/>
      <c r="AT268"/>
      <c r="AU268"/>
    </row>
    <row r="269" spans="1:47" ht="14.25" customHeight="1" x14ac:dyDescent="0.25">
      <c r="A269" s="1"/>
      <c r="B269" s="72"/>
      <c r="C269" s="72"/>
      <c r="D269" s="72"/>
      <c r="E269" s="72"/>
      <c r="F269" s="1"/>
      <c r="G269" s="1"/>
      <c r="H269" s="114"/>
      <c r="I269" s="114"/>
      <c r="J269" s="1"/>
      <c r="K269" s="1"/>
      <c r="L269" s="1"/>
      <c r="M269" s="1"/>
      <c r="N269" s="1"/>
      <c r="O269" s="1"/>
      <c r="P269" s="1"/>
      <c r="S269"/>
      <c r="T269"/>
      <c r="U269"/>
      <c r="V269"/>
      <c r="W269"/>
      <c r="X269"/>
      <c r="Y269"/>
      <c r="Z269"/>
      <c r="AA269"/>
      <c r="AB269" s="114"/>
      <c r="AC269" s="114"/>
      <c r="AD269" s="1"/>
      <c r="AE269" s="1"/>
      <c r="AF269" s="1"/>
      <c r="AG269"/>
      <c r="AH269"/>
      <c r="AI269"/>
      <c r="AJ269"/>
      <c r="AK269"/>
      <c r="AL269" s="1"/>
      <c r="AM269" s="1"/>
      <c r="AN269" s="1"/>
      <c r="AO269" s="1"/>
      <c r="AP269" s="1"/>
      <c r="AQ269"/>
      <c r="AR269"/>
      <c r="AS269"/>
      <c r="AT269"/>
      <c r="AU269"/>
    </row>
    <row r="270" spans="1:47" ht="14.25" customHeight="1" x14ac:dyDescent="0.25">
      <c r="A270" s="1"/>
      <c r="B270" s="72"/>
      <c r="C270" s="72"/>
      <c r="D270" s="72"/>
      <c r="E270" s="72"/>
      <c r="F270" s="1"/>
      <c r="G270" s="1"/>
      <c r="H270" s="114"/>
      <c r="I270" s="114"/>
      <c r="J270" s="1"/>
      <c r="K270" s="1"/>
      <c r="L270" s="1"/>
      <c r="M270" s="1"/>
      <c r="N270" s="1"/>
      <c r="O270" s="1"/>
      <c r="P270" s="1"/>
      <c r="S270"/>
      <c r="T270"/>
      <c r="U270"/>
      <c r="V270"/>
      <c r="W270"/>
      <c r="X270"/>
      <c r="Y270"/>
      <c r="Z270"/>
      <c r="AA270"/>
      <c r="AB270" s="114"/>
      <c r="AC270" s="114"/>
      <c r="AD270" s="1"/>
      <c r="AE270" s="1"/>
      <c r="AF270" s="1"/>
      <c r="AG270"/>
      <c r="AH270"/>
      <c r="AI270"/>
      <c r="AJ270"/>
      <c r="AK270"/>
      <c r="AL270" s="1"/>
      <c r="AM270" s="1"/>
      <c r="AN270" s="1"/>
      <c r="AO270" s="1"/>
      <c r="AP270" s="1"/>
      <c r="AQ270"/>
      <c r="AR270"/>
      <c r="AS270"/>
      <c r="AT270"/>
      <c r="AU270"/>
    </row>
    <row r="271" spans="1:47" ht="14.25" customHeight="1" x14ac:dyDescent="0.25">
      <c r="A271" s="1"/>
      <c r="B271" s="72"/>
      <c r="C271" s="72"/>
      <c r="D271" s="72"/>
      <c r="E271" s="72"/>
      <c r="F271" s="1"/>
      <c r="G271" s="1"/>
      <c r="H271" s="114"/>
      <c r="I271" s="114"/>
      <c r="J271" s="1"/>
      <c r="K271" s="1"/>
      <c r="L271" s="1"/>
      <c r="M271" s="1"/>
      <c r="N271" s="1"/>
      <c r="O271" s="1"/>
      <c r="P271" s="1"/>
      <c r="S271"/>
      <c r="T271"/>
      <c r="U271"/>
      <c r="V271"/>
      <c r="W271"/>
      <c r="X271"/>
      <c r="Y271"/>
      <c r="Z271"/>
      <c r="AA271"/>
      <c r="AB271" s="114"/>
      <c r="AC271" s="114"/>
      <c r="AD271" s="1"/>
      <c r="AE271" s="1"/>
      <c r="AF271" s="1"/>
      <c r="AG271"/>
      <c r="AH271"/>
      <c r="AI271"/>
      <c r="AJ271"/>
      <c r="AK271"/>
      <c r="AL271" s="1"/>
      <c r="AM271" s="1"/>
      <c r="AN271" s="1"/>
      <c r="AO271" s="1"/>
      <c r="AP271" s="1"/>
      <c r="AQ271"/>
      <c r="AR271"/>
      <c r="AS271"/>
      <c r="AT271"/>
      <c r="AU271"/>
    </row>
    <row r="272" spans="1:47" ht="14.25" customHeight="1" x14ac:dyDescent="0.25">
      <c r="A272" s="1"/>
      <c r="B272" s="72"/>
      <c r="C272" s="72"/>
      <c r="D272" s="72"/>
      <c r="E272" s="72"/>
      <c r="F272" s="1"/>
      <c r="G272" s="1"/>
      <c r="H272" s="114"/>
      <c r="I272" s="114"/>
      <c r="J272" s="1"/>
      <c r="K272" s="1"/>
      <c r="L272" s="1"/>
      <c r="M272" s="1"/>
      <c r="N272" s="1"/>
      <c r="O272" s="1"/>
      <c r="P272" s="1"/>
      <c r="S272"/>
      <c r="T272"/>
      <c r="U272"/>
      <c r="V272"/>
      <c r="W272"/>
      <c r="X272"/>
      <c r="Y272"/>
      <c r="Z272"/>
      <c r="AA272"/>
      <c r="AB272" s="114"/>
      <c r="AC272" s="114"/>
      <c r="AD272" s="1"/>
      <c r="AE272" s="1"/>
      <c r="AF272" s="1"/>
      <c r="AG272"/>
      <c r="AH272"/>
      <c r="AI272"/>
      <c r="AJ272"/>
      <c r="AK272"/>
      <c r="AL272" s="1"/>
      <c r="AM272" s="1"/>
      <c r="AN272" s="1"/>
      <c r="AO272" s="1"/>
      <c r="AP272" s="1"/>
      <c r="AQ272"/>
      <c r="AR272"/>
      <c r="AS272"/>
      <c r="AT272"/>
      <c r="AU272"/>
    </row>
    <row r="273" spans="1:47" ht="14.25" customHeight="1" x14ac:dyDescent="0.25">
      <c r="A273" s="1"/>
      <c r="B273" s="72"/>
      <c r="C273" s="72"/>
      <c r="D273" s="72"/>
      <c r="E273" s="72"/>
      <c r="F273" s="1"/>
      <c r="G273" s="1"/>
      <c r="H273" s="114"/>
      <c r="I273" s="114"/>
      <c r="J273" s="1"/>
      <c r="K273" s="1"/>
      <c r="L273" s="1"/>
      <c r="M273" s="1"/>
      <c r="N273" s="1"/>
      <c r="O273" s="1"/>
      <c r="P273" s="1"/>
      <c r="S273"/>
      <c r="T273"/>
      <c r="U273"/>
      <c r="V273"/>
      <c r="W273"/>
      <c r="X273"/>
      <c r="Y273"/>
      <c r="Z273"/>
      <c r="AA273"/>
      <c r="AB273" s="114"/>
      <c r="AC273" s="114"/>
      <c r="AD273" s="1"/>
      <c r="AE273" s="1"/>
      <c r="AF273" s="1"/>
      <c r="AG273"/>
      <c r="AH273"/>
      <c r="AI273"/>
      <c r="AJ273"/>
      <c r="AK273"/>
      <c r="AL273" s="1"/>
      <c r="AM273" s="1"/>
      <c r="AN273" s="1"/>
      <c r="AO273" s="1"/>
      <c r="AP273" s="1"/>
      <c r="AQ273"/>
      <c r="AR273"/>
      <c r="AS273"/>
      <c r="AT273"/>
      <c r="AU273"/>
    </row>
    <row r="274" spans="1:47" x14ac:dyDescent="0.25">
      <c r="A274" s="1"/>
      <c r="B274" s="72"/>
      <c r="C274" s="72"/>
      <c r="D274" s="72"/>
      <c r="E274" s="72"/>
      <c r="F274" s="1"/>
      <c r="G274" s="1"/>
      <c r="H274" s="114"/>
      <c r="I274" s="114"/>
      <c r="J274" s="1"/>
      <c r="K274" s="1"/>
      <c r="L274" s="1"/>
      <c r="M274" s="1"/>
      <c r="N274" s="1"/>
      <c r="O274" s="1"/>
      <c r="P274" s="1"/>
      <c r="S274"/>
      <c r="T274"/>
      <c r="U274"/>
      <c r="V274"/>
      <c r="W274"/>
      <c r="X274"/>
      <c r="Y274"/>
      <c r="Z274"/>
      <c r="AA274"/>
      <c r="AB274" s="114"/>
      <c r="AC274" s="114"/>
      <c r="AD274" s="1"/>
      <c r="AE274" s="1"/>
      <c r="AF274" s="1"/>
      <c r="AG274"/>
      <c r="AH274"/>
      <c r="AI274"/>
      <c r="AJ274"/>
      <c r="AK274"/>
      <c r="AL274" s="1"/>
      <c r="AM274" s="1"/>
      <c r="AN274" s="1"/>
      <c r="AO274" s="1"/>
      <c r="AP274" s="1"/>
      <c r="AQ274"/>
      <c r="AR274"/>
      <c r="AS274"/>
      <c r="AT274"/>
      <c r="AU274"/>
    </row>
    <row r="275" spans="1:47" ht="14.25" customHeight="1" x14ac:dyDescent="0.25">
      <c r="A275" s="1"/>
      <c r="B275" s="72"/>
      <c r="C275" s="72"/>
      <c r="D275" s="72"/>
      <c r="E275" s="72"/>
      <c r="F275" s="1"/>
      <c r="G275" s="1"/>
      <c r="H275" s="114"/>
      <c r="I275" s="114"/>
      <c r="J275" s="1"/>
      <c r="K275" s="1"/>
      <c r="L275" s="1"/>
      <c r="M275" s="1"/>
      <c r="N275" s="1"/>
      <c r="O275" s="1"/>
      <c r="P275" s="1"/>
      <c r="S275"/>
      <c r="T275"/>
      <c r="U275"/>
      <c r="V275"/>
      <c r="W275"/>
      <c r="X275"/>
      <c r="Y275"/>
      <c r="Z275"/>
      <c r="AA275"/>
      <c r="AB275" s="114"/>
      <c r="AC275" s="114"/>
      <c r="AD275" s="1"/>
      <c r="AE275" s="1"/>
      <c r="AF275" s="1"/>
      <c r="AG275"/>
      <c r="AH275"/>
      <c r="AI275"/>
      <c r="AJ275"/>
      <c r="AK275"/>
      <c r="AL275" s="1"/>
      <c r="AM275" s="1"/>
      <c r="AN275" s="1"/>
      <c r="AO275" s="1"/>
      <c r="AP275" s="1"/>
      <c r="AQ275"/>
      <c r="AR275"/>
      <c r="AS275"/>
      <c r="AT275"/>
      <c r="AU275"/>
    </row>
    <row r="276" spans="1:47" ht="14.25" customHeight="1" x14ac:dyDescent="0.25">
      <c r="A276" s="1"/>
      <c r="B276" s="72"/>
      <c r="C276" s="72"/>
      <c r="D276" s="72"/>
      <c r="E276" s="72"/>
      <c r="F276" s="1"/>
      <c r="G276" s="1"/>
      <c r="H276" s="114"/>
      <c r="I276" s="114"/>
      <c r="J276" s="1"/>
      <c r="K276" s="1"/>
      <c r="L276" s="1"/>
      <c r="M276" s="1"/>
      <c r="N276" s="1"/>
      <c r="O276" s="1"/>
      <c r="P276" s="1"/>
      <c r="S276"/>
      <c r="T276"/>
      <c r="U276"/>
      <c r="V276"/>
      <c r="W276"/>
      <c r="X276"/>
      <c r="Y276"/>
      <c r="Z276"/>
      <c r="AA276"/>
      <c r="AB276" s="114"/>
      <c r="AC276" s="114"/>
      <c r="AD276" s="1"/>
      <c r="AE276" s="1"/>
      <c r="AF276" s="1"/>
      <c r="AG276"/>
      <c r="AH276"/>
      <c r="AI276"/>
      <c r="AJ276"/>
      <c r="AK276"/>
      <c r="AL276" s="1"/>
      <c r="AM276" s="1"/>
      <c r="AN276" s="1"/>
      <c r="AO276" s="1"/>
      <c r="AP276" s="1"/>
      <c r="AQ276"/>
      <c r="AR276"/>
      <c r="AS276"/>
      <c r="AT276"/>
      <c r="AU276"/>
    </row>
    <row r="277" spans="1:47" ht="14.25" customHeight="1" x14ac:dyDescent="0.25">
      <c r="A277" s="1"/>
      <c r="B277" s="72"/>
      <c r="C277" s="72"/>
      <c r="D277" s="72"/>
      <c r="E277" s="72"/>
      <c r="F277" s="1"/>
      <c r="G277" s="1"/>
      <c r="H277" s="114"/>
      <c r="I277" s="114"/>
      <c r="J277" s="1"/>
      <c r="K277" s="1"/>
      <c r="L277" s="1"/>
      <c r="M277" s="1"/>
      <c r="N277" s="1"/>
      <c r="O277" s="1"/>
      <c r="P277" s="1"/>
      <c r="S277"/>
      <c r="T277"/>
      <c r="U277"/>
      <c r="V277"/>
      <c r="W277"/>
      <c r="X277"/>
      <c r="Y277"/>
      <c r="Z277"/>
      <c r="AA277"/>
      <c r="AB277" s="114"/>
      <c r="AC277" s="114"/>
      <c r="AD277" s="1"/>
      <c r="AE277" s="1"/>
      <c r="AF277" s="1"/>
      <c r="AG277"/>
      <c r="AH277"/>
      <c r="AI277"/>
      <c r="AJ277"/>
      <c r="AK277"/>
      <c r="AL277" s="1"/>
      <c r="AM277" s="1"/>
      <c r="AN277" s="1"/>
      <c r="AO277" s="1"/>
      <c r="AP277" s="1"/>
      <c r="AQ277"/>
      <c r="AR277"/>
      <c r="AS277"/>
      <c r="AT277"/>
      <c r="AU277"/>
    </row>
    <row r="278" spans="1:47" ht="14.25" customHeight="1" x14ac:dyDescent="0.25">
      <c r="A278" s="1"/>
      <c r="B278" s="72"/>
      <c r="C278" s="72"/>
      <c r="D278" s="72"/>
      <c r="E278" s="72"/>
      <c r="F278" s="1"/>
      <c r="G278" s="1"/>
      <c r="H278" s="114"/>
      <c r="I278" s="114"/>
      <c r="J278" s="1"/>
      <c r="K278" s="1"/>
      <c r="L278" s="1"/>
      <c r="M278" s="1"/>
      <c r="N278" s="1"/>
      <c r="O278" s="1"/>
      <c r="P278" s="1"/>
      <c r="S278"/>
      <c r="T278"/>
      <c r="U278"/>
      <c r="V278"/>
      <c r="W278"/>
      <c r="X278"/>
      <c r="Y278"/>
      <c r="Z278"/>
      <c r="AA278"/>
      <c r="AB278" s="114"/>
      <c r="AC278" s="114"/>
      <c r="AD278" s="1"/>
      <c r="AE278" s="1"/>
      <c r="AF278" s="1"/>
      <c r="AG278"/>
      <c r="AH278"/>
      <c r="AI278"/>
      <c r="AJ278"/>
      <c r="AK278"/>
      <c r="AL278" s="1"/>
      <c r="AM278" s="1"/>
      <c r="AN278" s="1"/>
      <c r="AO278" s="1"/>
      <c r="AP278" s="1"/>
      <c r="AQ278"/>
      <c r="AR278"/>
      <c r="AS278"/>
      <c r="AT278"/>
      <c r="AU278"/>
    </row>
    <row r="279" spans="1:47" ht="14.25" customHeight="1" x14ac:dyDescent="0.25">
      <c r="A279" s="1"/>
      <c r="B279" s="72"/>
      <c r="C279" s="72"/>
      <c r="D279" s="72"/>
      <c r="E279" s="72"/>
      <c r="F279" s="1"/>
      <c r="G279" s="1"/>
      <c r="H279" s="114"/>
      <c r="I279" s="114"/>
      <c r="J279" s="1"/>
      <c r="K279" s="1"/>
      <c r="L279" s="1"/>
      <c r="M279" s="1"/>
      <c r="N279" s="1"/>
      <c r="O279" s="1"/>
      <c r="P279" s="1"/>
      <c r="S279"/>
      <c r="T279"/>
      <c r="U279"/>
      <c r="V279"/>
      <c r="W279"/>
      <c r="X279"/>
      <c r="Y279"/>
      <c r="Z279"/>
      <c r="AA279"/>
      <c r="AB279" s="114"/>
      <c r="AC279" s="114"/>
      <c r="AD279" s="1"/>
      <c r="AE279" s="1"/>
      <c r="AF279" s="1"/>
      <c r="AG279"/>
      <c r="AH279"/>
      <c r="AI279"/>
      <c r="AJ279"/>
      <c r="AK279"/>
      <c r="AL279" s="1"/>
      <c r="AM279" s="1"/>
      <c r="AN279" s="1"/>
      <c r="AO279" s="1"/>
      <c r="AP279" s="1"/>
      <c r="AQ279"/>
      <c r="AR279"/>
      <c r="AS279"/>
      <c r="AT279"/>
      <c r="AU279"/>
    </row>
    <row r="280" spans="1:47" x14ac:dyDescent="0.25">
      <c r="A280" s="1"/>
      <c r="B280" s="72"/>
      <c r="C280" s="72"/>
      <c r="D280" s="72"/>
      <c r="E280" s="72"/>
      <c r="F280" s="1"/>
      <c r="G280" s="1"/>
      <c r="H280" s="114"/>
      <c r="I280" s="114"/>
      <c r="J280" s="1"/>
      <c r="K280" s="1"/>
      <c r="L280" s="1"/>
      <c r="M280" s="1"/>
      <c r="N280" s="1"/>
      <c r="O280" s="1"/>
      <c r="P280" s="1"/>
      <c r="S280"/>
      <c r="T280"/>
      <c r="U280"/>
      <c r="V280"/>
      <c r="W280"/>
      <c r="X280"/>
      <c r="Y280"/>
      <c r="Z280"/>
      <c r="AA280"/>
      <c r="AB280" s="114"/>
      <c r="AC280" s="114"/>
      <c r="AD280" s="1"/>
      <c r="AE280" s="1"/>
      <c r="AF280" s="1"/>
      <c r="AG280"/>
      <c r="AH280"/>
      <c r="AI280"/>
      <c r="AJ280"/>
      <c r="AK280"/>
      <c r="AL280" s="1"/>
      <c r="AM280" s="1"/>
      <c r="AN280" s="1"/>
      <c r="AO280" s="1"/>
      <c r="AP280" s="1"/>
      <c r="AQ280"/>
      <c r="AR280"/>
      <c r="AS280"/>
      <c r="AT280"/>
      <c r="AU280"/>
    </row>
    <row r="281" spans="1:47" ht="14.25" customHeight="1" x14ac:dyDescent="0.25">
      <c r="A281" s="1"/>
      <c r="B281" s="72"/>
      <c r="C281" s="72"/>
      <c r="D281" s="72"/>
      <c r="E281" s="72"/>
      <c r="F281" s="1"/>
      <c r="G281" s="1"/>
      <c r="H281" s="114"/>
      <c r="I281" s="114"/>
      <c r="J281" s="1"/>
      <c r="K281" s="1"/>
      <c r="L281" s="1"/>
      <c r="M281" s="1"/>
      <c r="N281" s="1"/>
      <c r="O281" s="1"/>
      <c r="P281" s="1"/>
      <c r="S281"/>
      <c r="T281"/>
      <c r="U281"/>
      <c r="V281"/>
      <c r="W281"/>
      <c r="X281"/>
      <c r="Y281"/>
      <c r="Z281"/>
      <c r="AA281"/>
      <c r="AB281" s="114"/>
      <c r="AC281" s="114"/>
      <c r="AD281" s="1"/>
      <c r="AE281" s="1"/>
      <c r="AF281" s="1"/>
      <c r="AG281"/>
      <c r="AH281"/>
      <c r="AI281"/>
      <c r="AJ281"/>
      <c r="AK281"/>
      <c r="AL281" s="1"/>
      <c r="AM281" s="1"/>
      <c r="AN281" s="1"/>
      <c r="AO281" s="1"/>
      <c r="AP281" s="1"/>
      <c r="AQ281"/>
      <c r="AR281"/>
      <c r="AS281"/>
      <c r="AT281"/>
      <c r="AU281"/>
    </row>
    <row r="282" spans="1:47" ht="14.25" customHeight="1" x14ac:dyDescent="0.25">
      <c r="A282" s="1"/>
      <c r="B282" s="72"/>
      <c r="C282" s="72"/>
      <c r="D282" s="72"/>
      <c r="E282" s="72"/>
      <c r="F282" s="1"/>
      <c r="G282" s="1"/>
      <c r="H282" s="114"/>
      <c r="I282" s="114"/>
      <c r="J282" s="1"/>
      <c r="K282" s="1"/>
      <c r="L282" s="1"/>
      <c r="M282" s="1"/>
      <c r="N282" s="1"/>
      <c r="O282" s="1"/>
      <c r="P282" s="1"/>
      <c r="S282"/>
      <c r="T282"/>
      <c r="U282"/>
      <c r="V282"/>
      <c r="W282"/>
      <c r="X282"/>
      <c r="Y282"/>
      <c r="Z282"/>
      <c r="AA282"/>
      <c r="AB282" s="114"/>
      <c r="AC282" s="114"/>
      <c r="AD282" s="1"/>
      <c r="AE282" s="1"/>
      <c r="AF282" s="1"/>
      <c r="AG282"/>
      <c r="AH282"/>
      <c r="AI282"/>
      <c r="AJ282"/>
      <c r="AK282"/>
      <c r="AL282" s="1"/>
      <c r="AM282" s="1"/>
      <c r="AN282" s="1"/>
      <c r="AO282" s="1"/>
      <c r="AP282" s="1"/>
      <c r="AQ282"/>
      <c r="AR282"/>
      <c r="AS282"/>
      <c r="AT282"/>
      <c r="AU282"/>
    </row>
    <row r="283" spans="1:47" ht="14.25" customHeight="1" x14ac:dyDescent="0.25">
      <c r="A283" s="1"/>
      <c r="B283" s="72"/>
      <c r="C283" s="72"/>
      <c r="D283" s="72"/>
      <c r="E283" s="72"/>
      <c r="F283" s="1"/>
      <c r="G283" s="1"/>
      <c r="H283" s="114"/>
      <c r="I283" s="114"/>
      <c r="J283" s="1"/>
      <c r="K283" s="1"/>
      <c r="L283" s="1"/>
      <c r="M283" s="1"/>
      <c r="N283" s="1"/>
      <c r="O283" s="1"/>
      <c r="P283" s="1"/>
      <c r="S283"/>
      <c r="T283"/>
      <c r="U283"/>
      <c r="V283"/>
      <c r="W283"/>
      <c r="X283"/>
      <c r="Y283"/>
      <c r="Z283"/>
      <c r="AA283"/>
      <c r="AB283" s="114"/>
      <c r="AC283" s="114"/>
      <c r="AD283" s="1"/>
      <c r="AE283" s="1"/>
      <c r="AF283" s="1"/>
      <c r="AG283"/>
      <c r="AH283"/>
      <c r="AI283"/>
      <c r="AJ283"/>
      <c r="AK283"/>
      <c r="AL283" s="1"/>
      <c r="AM283" s="1"/>
      <c r="AN283" s="1"/>
      <c r="AO283" s="1"/>
      <c r="AP283" s="1"/>
      <c r="AQ283"/>
      <c r="AR283"/>
      <c r="AS283"/>
      <c r="AT283"/>
      <c r="AU283"/>
    </row>
    <row r="284" spans="1:47" ht="14.25" customHeight="1" x14ac:dyDescent="0.25">
      <c r="A284" s="1"/>
      <c r="B284" s="72"/>
      <c r="C284" s="72"/>
      <c r="D284" s="72"/>
      <c r="E284" s="72"/>
      <c r="F284" s="1"/>
      <c r="G284" s="1"/>
      <c r="H284" s="114"/>
      <c r="I284" s="114"/>
      <c r="J284" s="1"/>
      <c r="K284" s="1"/>
      <c r="L284" s="1"/>
      <c r="M284" s="1"/>
      <c r="N284" s="1"/>
      <c r="O284" s="1"/>
      <c r="P284" s="1"/>
      <c r="S284"/>
      <c r="T284"/>
      <c r="U284"/>
      <c r="V284"/>
      <c r="W284"/>
      <c r="X284"/>
      <c r="Y284"/>
      <c r="Z284"/>
      <c r="AA284"/>
      <c r="AB284" s="114"/>
      <c r="AC284" s="114"/>
      <c r="AD284" s="1"/>
      <c r="AE284" s="1"/>
      <c r="AF284" s="1"/>
      <c r="AG284"/>
      <c r="AH284"/>
      <c r="AI284"/>
      <c r="AJ284"/>
      <c r="AK284"/>
      <c r="AL284" s="1"/>
      <c r="AM284" s="1"/>
      <c r="AN284" s="1"/>
      <c r="AO284" s="1"/>
      <c r="AP284" s="1"/>
      <c r="AQ284"/>
      <c r="AR284"/>
      <c r="AS284"/>
      <c r="AT284"/>
      <c r="AU284"/>
    </row>
    <row r="285" spans="1:47" ht="14.25" customHeight="1" x14ac:dyDescent="0.25">
      <c r="A285" s="1"/>
      <c r="B285" s="72"/>
      <c r="C285" s="72"/>
      <c r="D285" s="72"/>
      <c r="E285" s="72"/>
      <c r="F285" s="1"/>
      <c r="G285" s="1"/>
      <c r="H285" s="114"/>
      <c r="I285" s="114"/>
      <c r="J285" s="1"/>
      <c r="K285" s="1"/>
      <c r="L285" s="1"/>
      <c r="M285" s="1"/>
      <c r="N285" s="1"/>
      <c r="O285" s="1"/>
      <c r="P285" s="1"/>
      <c r="S285"/>
      <c r="T285"/>
      <c r="U285"/>
      <c r="V285"/>
      <c r="W285"/>
      <c r="X285"/>
      <c r="Y285"/>
      <c r="Z285"/>
      <c r="AA285"/>
      <c r="AB285" s="114"/>
      <c r="AC285" s="114"/>
      <c r="AD285" s="1"/>
      <c r="AE285" s="1"/>
      <c r="AF285" s="1"/>
      <c r="AG285"/>
      <c r="AH285"/>
      <c r="AI285"/>
      <c r="AJ285"/>
      <c r="AK285"/>
      <c r="AL285" s="1"/>
      <c r="AM285" s="1"/>
      <c r="AN285" s="1"/>
      <c r="AO285" s="1"/>
      <c r="AP285" s="1"/>
      <c r="AQ285"/>
      <c r="AR285"/>
      <c r="AS285"/>
      <c r="AT285"/>
      <c r="AU285"/>
    </row>
    <row r="286" spans="1:47" x14ac:dyDescent="0.25">
      <c r="A286" s="1"/>
      <c r="B286" s="72"/>
      <c r="C286" s="72"/>
      <c r="D286" s="72"/>
      <c r="E286" s="72"/>
      <c r="F286" s="1"/>
      <c r="G286" s="1"/>
      <c r="H286" s="114"/>
      <c r="I286" s="114"/>
      <c r="J286" s="1"/>
      <c r="K286" s="1"/>
      <c r="L286" s="1"/>
      <c r="M286" s="1"/>
      <c r="N286" s="1"/>
      <c r="O286" s="1"/>
      <c r="P286" s="1"/>
      <c r="S286"/>
      <c r="T286"/>
      <c r="U286"/>
      <c r="V286"/>
      <c r="W286"/>
      <c r="X286"/>
      <c r="Y286"/>
      <c r="Z286"/>
      <c r="AA286"/>
      <c r="AB286" s="114"/>
      <c r="AC286" s="114"/>
      <c r="AD286" s="1"/>
      <c r="AE286" s="1"/>
      <c r="AF286" s="1"/>
      <c r="AG286"/>
      <c r="AH286"/>
      <c r="AI286"/>
      <c r="AJ286"/>
      <c r="AK286"/>
      <c r="AL286" s="1"/>
      <c r="AM286" s="1"/>
      <c r="AN286" s="1"/>
      <c r="AO286" s="1"/>
      <c r="AP286" s="1"/>
      <c r="AQ286"/>
      <c r="AR286"/>
      <c r="AS286"/>
      <c r="AT286"/>
      <c r="AU286"/>
    </row>
    <row r="287" spans="1:47" ht="14.25" customHeight="1" x14ac:dyDescent="0.25">
      <c r="A287" s="1"/>
      <c r="B287" s="72"/>
      <c r="C287" s="72"/>
      <c r="D287" s="72"/>
      <c r="E287" s="72"/>
      <c r="F287" s="1"/>
      <c r="G287" s="1"/>
      <c r="H287" s="114"/>
      <c r="I287" s="114"/>
      <c r="J287" s="1"/>
      <c r="K287" s="1"/>
      <c r="L287" s="1"/>
      <c r="M287" s="1"/>
      <c r="N287" s="1"/>
      <c r="O287" s="1"/>
      <c r="P287" s="1"/>
      <c r="S287"/>
      <c r="T287"/>
      <c r="U287"/>
      <c r="V287"/>
      <c r="W287"/>
      <c r="X287"/>
      <c r="Y287"/>
      <c r="Z287"/>
      <c r="AA287"/>
      <c r="AB287" s="114"/>
      <c r="AC287" s="114"/>
      <c r="AD287" s="1"/>
      <c r="AE287" s="1"/>
      <c r="AF287" s="1"/>
      <c r="AG287"/>
      <c r="AH287"/>
      <c r="AI287"/>
      <c r="AJ287"/>
      <c r="AK287"/>
      <c r="AL287" s="1"/>
      <c r="AM287" s="1"/>
      <c r="AN287" s="1"/>
      <c r="AO287" s="1"/>
      <c r="AP287" s="1"/>
      <c r="AQ287"/>
      <c r="AR287"/>
      <c r="AS287"/>
      <c r="AT287"/>
      <c r="AU287"/>
    </row>
    <row r="288" spans="1:47" ht="14.25" customHeight="1" x14ac:dyDescent="0.25">
      <c r="A288" s="1"/>
      <c r="B288" s="72"/>
      <c r="C288" s="72"/>
      <c r="D288" s="72"/>
      <c r="E288" s="72"/>
      <c r="F288" s="1"/>
      <c r="G288" s="1"/>
      <c r="H288" s="114"/>
      <c r="I288" s="114"/>
      <c r="J288" s="1"/>
      <c r="K288" s="1"/>
      <c r="L288" s="1"/>
      <c r="M288" s="1"/>
      <c r="N288" s="1"/>
      <c r="O288" s="1"/>
      <c r="P288" s="1"/>
      <c r="S288"/>
      <c r="T288"/>
      <c r="U288"/>
      <c r="V288"/>
      <c r="W288"/>
      <c r="X288"/>
      <c r="Y288"/>
      <c r="Z288"/>
      <c r="AA288"/>
      <c r="AB288" s="114"/>
      <c r="AC288" s="114"/>
      <c r="AD288" s="1"/>
      <c r="AE288" s="1"/>
      <c r="AF288" s="1"/>
      <c r="AG288"/>
      <c r="AH288"/>
      <c r="AI288"/>
      <c r="AJ288"/>
      <c r="AK288"/>
      <c r="AL288" s="1"/>
      <c r="AM288" s="1"/>
      <c r="AN288" s="1"/>
      <c r="AO288" s="1"/>
      <c r="AP288" s="1"/>
      <c r="AQ288"/>
      <c r="AR288"/>
      <c r="AS288"/>
      <c r="AT288"/>
      <c r="AU288"/>
    </row>
    <row r="289" spans="1:47" ht="14.25" customHeight="1" x14ac:dyDescent="0.25">
      <c r="A289" s="1"/>
      <c r="B289" s="72"/>
      <c r="C289" s="72"/>
      <c r="D289" s="72"/>
      <c r="E289" s="72"/>
      <c r="F289" s="1"/>
      <c r="G289" s="1"/>
      <c r="H289" s="114"/>
      <c r="I289" s="114"/>
      <c r="J289" s="1"/>
      <c r="K289" s="1"/>
      <c r="L289" s="1"/>
      <c r="M289" s="1"/>
      <c r="N289" s="1"/>
      <c r="O289" s="1"/>
      <c r="P289" s="1"/>
      <c r="S289"/>
      <c r="T289"/>
      <c r="U289"/>
      <c r="V289"/>
      <c r="W289"/>
      <c r="X289"/>
      <c r="Y289"/>
      <c r="Z289"/>
      <c r="AA289"/>
      <c r="AB289" s="114"/>
      <c r="AC289" s="114"/>
      <c r="AD289" s="1"/>
      <c r="AE289" s="1"/>
      <c r="AF289" s="1"/>
      <c r="AG289"/>
      <c r="AH289"/>
      <c r="AI289"/>
      <c r="AJ289"/>
      <c r="AK289"/>
      <c r="AL289" s="1"/>
      <c r="AM289" s="1"/>
      <c r="AN289" s="1"/>
      <c r="AO289" s="1"/>
      <c r="AP289" s="1"/>
      <c r="AQ289"/>
      <c r="AR289"/>
      <c r="AS289"/>
      <c r="AT289"/>
      <c r="AU289"/>
    </row>
    <row r="290" spans="1:47" ht="14.25" customHeight="1" x14ac:dyDescent="0.25">
      <c r="A290" s="1"/>
      <c r="B290" s="72"/>
      <c r="C290" s="72"/>
      <c r="D290" s="72"/>
      <c r="E290" s="72"/>
      <c r="F290" s="1"/>
      <c r="G290" s="1"/>
      <c r="H290" s="114"/>
      <c r="I290" s="114"/>
      <c r="J290" s="1"/>
      <c r="K290" s="1"/>
      <c r="L290" s="1"/>
      <c r="M290" s="1"/>
      <c r="N290" s="1"/>
      <c r="O290" s="1"/>
      <c r="P290" s="1"/>
      <c r="S290"/>
      <c r="T290"/>
      <c r="U290"/>
      <c r="V290"/>
      <c r="W290"/>
      <c r="X290"/>
      <c r="Y290"/>
      <c r="Z290"/>
      <c r="AA290"/>
      <c r="AB290" s="114"/>
      <c r="AC290" s="114"/>
      <c r="AD290" s="1"/>
      <c r="AE290" s="1"/>
      <c r="AF290" s="1"/>
      <c r="AG290"/>
      <c r="AH290"/>
      <c r="AI290"/>
      <c r="AJ290"/>
      <c r="AK290"/>
      <c r="AL290" s="1"/>
      <c r="AM290" s="1"/>
      <c r="AN290" s="1"/>
      <c r="AO290" s="1"/>
      <c r="AP290" s="1"/>
      <c r="AQ290"/>
      <c r="AR290"/>
      <c r="AS290"/>
      <c r="AT290"/>
      <c r="AU290"/>
    </row>
    <row r="291" spans="1:47" ht="14.25" customHeight="1" x14ac:dyDescent="0.25">
      <c r="A291" s="1"/>
      <c r="B291" s="72"/>
      <c r="C291" s="72"/>
      <c r="D291" s="72"/>
      <c r="E291" s="72"/>
      <c r="F291" s="1"/>
      <c r="G291" s="1"/>
      <c r="H291" s="114"/>
      <c r="I291" s="114"/>
      <c r="J291" s="1"/>
      <c r="K291" s="1"/>
      <c r="L291" s="1"/>
      <c r="M291" s="1"/>
      <c r="N291" s="1"/>
      <c r="O291" s="1"/>
      <c r="P291" s="1"/>
      <c r="S291"/>
      <c r="T291"/>
      <c r="U291"/>
      <c r="V291"/>
      <c r="W291"/>
      <c r="X291"/>
      <c r="Y291"/>
      <c r="Z291"/>
      <c r="AA291"/>
      <c r="AB291" s="114"/>
      <c r="AC291" s="114"/>
      <c r="AD291" s="1"/>
      <c r="AE291" s="1"/>
      <c r="AF291" s="1"/>
      <c r="AG291"/>
      <c r="AH291"/>
      <c r="AI291"/>
      <c r="AJ291"/>
      <c r="AK291"/>
      <c r="AL291" s="1"/>
      <c r="AM291" s="1"/>
      <c r="AN291" s="1"/>
      <c r="AO291" s="1"/>
      <c r="AP291" s="1"/>
      <c r="AQ291"/>
      <c r="AR291"/>
      <c r="AS291"/>
      <c r="AT291"/>
      <c r="AU291"/>
    </row>
    <row r="292" spans="1:47" x14ac:dyDescent="0.25">
      <c r="A292" s="1"/>
      <c r="B292" s="72"/>
      <c r="C292" s="72"/>
      <c r="D292" s="72"/>
      <c r="E292" s="72"/>
      <c r="F292" s="1"/>
      <c r="G292" s="1"/>
      <c r="H292" s="114"/>
      <c r="I292" s="114"/>
      <c r="J292" s="1"/>
      <c r="K292" s="1"/>
      <c r="L292" s="1"/>
      <c r="M292" s="1"/>
      <c r="N292" s="1"/>
      <c r="O292" s="1"/>
      <c r="P292" s="1"/>
      <c r="S292"/>
      <c r="T292"/>
      <c r="U292"/>
      <c r="V292"/>
      <c r="W292"/>
      <c r="X292"/>
      <c r="Y292"/>
      <c r="Z292"/>
      <c r="AA292"/>
      <c r="AB292" s="114"/>
      <c r="AC292" s="114"/>
      <c r="AD292" s="1"/>
      <c r="AE292" s="1"/>
      <c r="AF292" s="1"/>
      <c r="AG292"/>
      <c r="AH292"/>
      <c r="AI292"/>
      <c r="AJ292"/>
      <c r="AK292"/>
      <c r="AL292" s="1"/>
      <c r="AM292" s="1"/>
      <c r="AN292" s="1"/>
      <c r="AO292" s="1"/>
      <c r="AP292" s="1"/>
      <c r="AQ292"/>
      <c r="AR292"/>
      <c r="AS292"/>
      <c r="AT292"/>
      <c r="AU292"/>
    </row>
    <row r="293" spans="1:47" ht="14.25" customHeight="1" x14ac:dyDescent="0.25">
      <c r="A293" s="1"/>
      <c r="B293" s="72"/>
      <c r="C293" s="72"/>
      <c r="D293" s="72"/>
      <c r="E293" s="72"/>
      <c r="F293" s="1"/>
      <c r="G293" s="1"/>
      <c r="H293" s="114"/>
      <c r="I293" s="114"/>
      <c r="J293" s="1"/>
      <c r="K293" s="1"/>
      <c r="L293" s="1"/>
      <c r="M293" s="1"/>
      <c r="N293" s="1"/>
      <c r="O293" s="1"/>
      <c r="P293" s="1"/>
      <c r="S293"/>
      <c r="T293"/>
      <c r="U293"/>
      <c r="V293"/>
      <c r="W293"/>
      <c r="X293"/>
      <c r="Y293"/>
      <c r="Z293"/>
      <c r="AA293"/>
      <c r="AB293" s="114"/>
      <c r="AC293" s="114"/>
      <c r="AD293" s="1"/>
      <c r="AE293" s="1"/>
      <c r="AF293" s="1"/>
      <c r="AG293"/>
      <c r="AH293"/>
      <c r="AI293"/>
      <c r="AJ293"/>
      <c r="AK293"/>
      <c r="AL293" s="1"/>
      <c r="AM293" s="1"/>
      <c r="AN293" s="1"/>
      <c r="AO293" s="1"/>
      <c r="AP293" s="1"/>
      <c r="AQ293"/>
      <c r="AR293"/>
      <c r="AS293"/>
      <c r="AT293"/>
      <c r="AU293"/>
    </row>
    <row r="294" spans="1:47" ht="14.25" customHeight="1" x14ac:dyDescent="0.25">
      <c r="A294" s="1"/>
      <c r="B294" s="72"/>
      <c r="C294" s="72"/>
      <c r="D294" s="72"/>
      <c r="E294" s="72"/>
      <c r="F294" s="1"/>
      <c r="G294" s="1"/>
      <c r="H294" s="114"/>
      <c r="I294" s="114"/>
      <c r="J294" s="1"/>
      <c r="K294" s="1"/>
      <c r="L294" s="1"/>
      <c r="M294" s="1"/>
      <c r="N294" s="1"/>
      <c r="O294" s="1"/>
      <c r="P294" s="1"/>
      <c r="S294"/>
      <c r="T294"/>
      <c r="U294"/>
      <c r="V294"/>
      <c r="W294"/>
      <c r="X294"/>
      <c r="Y294"/>
      <c r="Z294"/>
      <c r="AA294"/>
      <c r="AB294" s="114"/>
      <c r="AC294" s="114"/>
      <c r="AD294" s="1"/>
      <c r="AE294" s="1"/>
      <c r="AF294" s="1"/>
      <c r="AG294"/>
      <c r="AH294"/>
      <c r="AI294"/>
      <c r="AJ294"/>
      <c r="AK294"/>
      <c r="AL294" s="1"/>
      <c r="AM294" s="1"/>
      <c r="AN294" s="1"/>
      <c r="AO294" s="1"/>
      <c r="AP294" s="1"/>
      <c r="AQ294"/>
      <c r="AR294"/>
      <c r="AS294"/>
      <c r="AT294"/>
      <c r="AU294"/>
    </row>
    <row r="295" spans="1:47" ht="14.25" customHeight="1" x14ac:dyDescent="0.25">
      <c r="A295" s="1"/>
      <c r="B295" s="72"/>
      <c r="C295" s="72"/>
      <c r="D295" s="72"/>
      <c r="E295" s="72"/>
      <c r="F295" s="1"/>
      <c r="G295" s="1"/>
      <c r="H295" s="114"/>
      <c r="I295" s="114"/>
      <c r="J295" s="1"/>
      <c r="K295" s="1"/>
      <c r="L295" s="1"/>
      <c r="M295" s="1"/>
      <c r="N295" s="1"/>
      <c r="O295" s="1"/>
      <c r="P295" s="1"/>
      <c r="S295"/>
      <c r="T295"/>
      <c r="U295"/>
      <c r="V295"/>
      <c r="W295"/>
      <c r="X295"/>
      <c r="Y295"/>
      <c r="Z295"/>
      <c r="AA295"/>
      <c r="AB295" s="114"/>
      <c r="AC295" s="114"/>
      <c r="AD295" s="1"/>
      <c r="AE295" s="1"/>
      <c r="AF295" s="1"/>
      <c r="AG295"/>
      <c r="AH295"/>
      <c r="AI295"/>
      <c r="AJ295"/>
      <c r="AK295"/>
      <c r="AL295" s="1"/>
      <c r="AM295" s="1"/>
      <c r="AN295" s="1"/>
      <c r="AO295" s="1"/>
      <c r="AP295" s="1"/>
      <c r="AQ295"/>
      <c r="AR295"/>
      <c r="AS295"/>
      <c r="AT295"/>
      <c r="AU295"/>
    </row>
    <row r="296" spans="1:47" ht="14.25" customHeight="1" x14ac:dyDescent="0.25">
      <c r="A296" s="1"/>
      <c r="B296" s="72"/>
      <c r="C296" s="72"/>
      <c r="D296" s="72"/>
      <c r="E296" s="72"/>
      <c r="F296" s="1"/>
      <c r="G296" s="1"/>
      <c r="H296" s="114"/>
      <c r="I296" s="114"/>
      <c r="J296" s="1"/>
      <c r="K296" s="1"/>
      <c r="L296" s="1"/>
      <c r="M296" s="1"/>
      <c r="N296" s="1"/>
      <c r="O296" s="1"/>
      <c r="P296" s="1"/>
      <c r="S296"/>
      <c r="T296"/>
      <c r="U296"/>
      <c r="V296"/>
      <c r="W296"/>
      <c r="X296"/>
      <c r="Y296"/>
      <c r="Z296"/>
      <c r="AA296"/>
      <c r="AB296" s="114"/>
      <c r="AC296" s="114"/>
      <c r="AD296" s="1"/>
      <c r="AE296" s="1"/>
      <c r="AF296" s="1"/>
      <c r="AG296"/>
      <c r="AH296"/>
      <c r="AI296"/>
      <c r="AJ296"/>
      <c r="AK296"/>
      <c r="AL296" s="1"/>
      <c r="AM296" s="1"/>
      <c r="AN296" s="1"/>
      <c r="AO296" s="1"/>
      <c r="AP296" s="1"/>
      <c r="AQ296"/>
      <c r="AR296"/>
      <c r="AS296"/>
      <c r="AT296"/>
      <c r="AU296"/>
    </row>
    <row r="297" spans="1:47" ht="14.25" customHeight="1" x14ac:dyDescent="0.25">
      <c r="A297" s="1"/>
      <c r="B297" s="72"/>
      <c r="C297" s="72"/>
      <c r="D297" s="72"/>
      <c r="E297" s="72"/>
      <c r="F297" s="1"/>
      <c r="G297" s="1"/>
      <c r="H297" s="114"/>
      <c r="I297" s="114"/>
      <c r="J297" s="1"/>
      <c r="K297" s="1"/>
      <c r="L297" s="1"/>
      <c r="M297" s="1"/>
      <c r="N297" s="1"/>
      <c r="O297" s="1"/>
      <c r="P297" s="1"/>
      <c r="S297"/>
      <c r="T297"/>
      <c r="U297"/>
      <c r="V297"/>
      <c r="W297"/>
      <c r="X297"/>
      <c r="Y297"/>
      <c r="Z297"/>
      <c r="AA297"/>
      <c r="AB297" s="114"/>
      <c r="AC297" s="114"/>
      <c r="AD297" s="1"/>
      <c r="AE297" s="1"/>
      <c r="AF297" s="1"/>
      <c r="AG297"/>
      <c r="AH297"/>
      <c r="AI297"/>
      <c r="AJ297"/>
      <c r="AK297"/>
      <c r="AL297" s="1"/>
      <c r="AM297" s="1"/>
      <c r="AN297" s="1"/>
      <c r="AO297" s="1"/>
      <c r="AP297" s="1"/>
      <c r="AQ297"/>
      <c r="AR297"/>
      <c r="AS297"/>
      <c r="AT297"/>
      <c r="AU297"/>
    </row>
    <row r="298" spans="1:47" x14ac:dyDescent="0.25">
      <c r="A298" s="1"/>
      <c r="B298" s="72"/>
      <c r="C298" s="72"/>
      <c r="D298" s="72"/>
      <c r="E298" s="72"/>
      <c r="F298" s="1"/>
      <c r="G298" s="1"/>
      <c r="H298" s="114"/>
      <c r="I298" s="114"/>
      <c r="J298" s="1"/>
      <c r="K298" s="1"/>
      <c r="L298" s="1"/>
      <c r="M298" s="1"/>
      <c r="N298" s="1"/>
      <c r="O298" s="1"/>
      <c r="P298" s="1"/>
      <c r="S298"/>
      <c r="T298"/>
      <c r="U298"/>
      <c r="V298"/>
      <c r="W298"/>
      <c r="X298"/>
      <c r="Y298"/>
      <c r="Z298"/>
      <c r="AA298"/>
      <c r="AB298" s="114"/>
      <c r="AC298" s="114"/>
      <c r="AD298" s="1"/>
      <c r="AE298" s="1"/>
      <c r="AF298" s="1"/>
      <c r="AG298"/>
      <c r="AH298"/>
      <c r="AI298"/>
      <c r="AJ298"/>
      <c r="AK298"/>
      <c r="AL298" s="1"/>
      <c r="AM298" s="1"/>
      <c r="AN298" s="1"/>
      <c r="AO298" s="1"/>
      <c r="AP298" s="1"/>
      <c r="AQ298"/>
      <c r="AR298"/>
      <c r="AS298"/>
      <c r="AT298"/>
      <c r="AU298"/>
    </row>
    <row r="299" spans="1:47" ht="14.25" customHeight="1" x14ac:dyDescent="0.25">
      <c r="A299" s="1"/>
      <c r="B299" s="72"/>
      <c r="C299" s="72"/>
      <c r="D299" s="72"/>
      <c r="E299" s="72"/>
      <c r="F299" s="1"/>
      <c r="G299" s="1"/>
      <c r="H299" s="114"/>
      <c r="I299" s="114"/>
      <c r="J299" s="1"/>
      <c r="K299" s="1"/>
      <c r="L299" s="1"/>
      <c r="M299" s="1"/>
      <c r="N299" s="1"/>
      <c r="O299" s="1"/>
      <c r="P299" s="1"/>
      <c r="S299"/>
      <c r="T299"/>
      <c r="U299"/>
      <c r="V299"/>
      <c r="W299"/>
      <c r="X299"/>
      <c r="Y299"/>
      <c r="Z299"/>
      <c r="AA299"/>
      <c r="AB299" s="114"/>
      <c r="AC299" s="114"/>
      <c r="AD299" s="1"/>
      <c r="AE299" s="1"/>
      <c r="AF299" s="1"/>
      <c r="AG299"/>
      <c r="AH299"/>
      <c r="AI299"/>
      <c r="AJ299"/>
      <c r="AK299"/>
      <c r="AL299" s="1"/>
      <c r="AM299" s="1"/>
      <c r="AN299" s="1"/>
      <c r="AO299" s="1"/>
      <c r="AP299" s="1"/>
      <c r="AQ299"/>
      <c r="AR299"/>
      <c r="AS299"/>
      <c r="AT299"/>
      <c r="AU299"/>
    </row>
    <row r="300" spans="1:47" ht="14.25" customHeight="1" x14ac:dyDescent="0.25">
      <c r="A300" s="1"/>
      <c r="B300" s="72"/>
      <c r="C300" s="72"/>
      <c r="D300" s="72"/>
      <c r="E300" s="72"/>
      <c r="F300" s="1"/>
      <c r="G300" s="1"/>
      <c r="H300" s="114"/>
      <c r="I300" s="114"/>
      <c r="J300" s="1"/>
      <c r="K300" s="1"/>
      <c r="L300" s="1"/>
      <c r="M300" s="1"/>
      <c r="N300" s="1"/>
      <c r="O300" s="1"/>
      <c r="P300" s="1"/>
      <c r="S300"/>
      <c r="T300"/>
      <c r="U300"/>
      <c r="V300"/>
      <c r="W300"/>
      <c r="X300"/>
      <c r="Y300"/>
      <c r="Z300"/>
      <c r="AA300"/>
      <c r="AB300" s="114"/>
      <c r="AC300" s="114"/>
      <c r="AD300" s="1"/>
      <c r="AE300" s="1"/>
      <c r="AF300" s="1"/>
      <c r="AG300"/>
      <c r="AH300"/>
      <c r="AI300"/>
      <c r="AJ300"/>
      <c r="AK300"/>
      <c r="AL300" s="1"/>
      <c r="AM300" s="1"/>
      <c r="AN300" s="1"/>
      <c r="AO300" s="1"/>
      <c r="AP300" s="1"/>
      <c r="AQ300"/>
      <c r="AR300"/>
      <c r="AS300"/>
      <c r="AT300"/>
      <c r="AU300"/>
    </row>
    <row r="301" spans="1:47" ht="14.25" customHeight="1" x14ac:dyDescent="0.25">
      <c r="A301" s="1"/>
      <c r="B301" s="72"/>
      <c r="C301" s="72"/>
      <c r="D301" s="72"/>
      <c r="E301" s="72"/>
      <c r="F301" s="1"/>
      <c r="G301" s="1"/>
      <c r="H301" s="114"/>
      <c r="I301" s="114"/>
      <c r="J301" s="1"/>
      <c r="K301" s="1"/>
      <c r="L301" s="1"/>
      <c r="M301" s="1"/>
      <c r="N301" s="1"/>
      <c r="O301" s="1"/>
      <c r="P301" s="1"/>
      <c r="S301"/>
      <c r="T301"/>
      <c r="U301"/>
      <c r="V301"/>
      <c r="W301"/>
      <c r="X301"/>
      <c r="Y301"/>
      <c r="Z301"/>
      <c r="AA301"/>
      <c r="AB301" s="114"/>
      <c r="AC301" s="114"/>
      <c r="AD301" s="1"/>
      <c r="AE301" s="1"/>
      <c r="AF301" s="1"/>
      <c r="AG301"/>
      <c r="AH301"/>
      <c r="AI301"/>
      <c r="AJ301"/>
      <c r="AK301"/>
      <c r="AL301" s="1"/>
      <c r="AM301" s="1"/>
      <c r="AN301" s="1"/>
      <c r="AO301" s="1"/>
      <c r="AP301" s="1"/>
      <c r="AQ301"/>
      <c r="AR301"/>
      <c r="AS301"/>
      <c r="AT301"/>
      <c r="AU301"/>
    </row>
    <row r="302" spans="1:47" ht="14.25" customHeight="1" x14ac:dyDescent="0.25">
      <c r="A302" s="1"/>
      <c r="B302" s="72"/>
      <c r="C302" s="72"/>
      <c r="D302" s="72"/>
      <c r="E302" s="72"/>
      <c r="F302" s="1"/>
      <c r="G302" s="1"/>
      <c r="H302" s="114"/>
      <c r="I302" s="114"/>
      <c r="J302" s="1"/>
      <c r="K302" s="1"/>
      <c r="L302" s="1"/>
      <c r="M302" s="1"/>
      <c r="N302" s="1"/>
      <c r="O302" s="1"/>
      <c r="P302" s="1"/>
      <c r="S302"/>
      <c r="T302"/>
      <c r="U302"/>
      <c r="V302"/>
      <c r="W302"/>
      <c r="X302"/>
      <c r="Y302"/>
      <c r="Z302"/>
      <c r="AA302"/>
      <c r="AB302" s="114"/>
      <c r="AC302" s="114"/>
      <c r="AD302" s="1"/>
      <c r="AE302" s="1"/>
      <c r="AF302" s="1"/>
      <c r="AG302"/>
      <c r="AH302"/>
      <c r="AI302"/>
      <c r="AJ302"/>
      <c r="AK302"/>
      <c r="AL302" s="1"/>
      <c r="AM302" s="1"/>
      <c r="AN302" s="1"/>
      <c r="AO302" s="1"/>
      <c r="AP302" s="1"/>
      <c r="AQ302"/>
      <c r="AR302"/>
      <c r="AS302"/>
      <c r="AT302"/>
      <c r="AU302"/>
    </row>
    <row r="303" spans="1:47" ht="14.25" customHeight="1" x14ac:dyDescent="0.25">
      <c r="A303" s="1"/>
      <c r="B303" s="72"/>
      <c r="C303" s="72"/>
      <c r="D303" s="72"/>
      <c r="E303" s="72"/>
      <c r="F303" s="1"/>
      <c r="G303" s="1"/>
      <c r="H303" s="114"/>
      <c r="I303" s="114"/>
      <c r="J303" s="1"/>
      <c r="K303" s="1"/>
      <c r="L303" s="1"/>
      <c r="M303" s="1"/>
      <c r="N303" s="1"/>
      <c r="O303" s="1"/>
      <c r="P303" s="1"/>
      <c r="S303"/>
      <c r="T303"/>
      <c r="U303"/>
      <c r="V303"/>
      <c r="W303"/>
      <c r="X303"/>
      <c r="Y303"/>
      <c r="Z303"/>
      <c r="AA303"/>
      <c r="AB303" s="114"/>
      <c r="AC303" s="114"/>
      <c r="AD303" s="1"/>
      <c r="AE303" s="1"/>
      <c r="AF303" s="1"/>
      <c r="AG303"/>
      <c r="AH303"/>
      <c r="AI303"/>
      <c r="AJ303"/>
      <c r="AK303"/>
      <c r="AL303" s="1"/>
      <c r="AM303" s="1"/>
      <c r="AN303" s="1"/>
      <c r="AO303" s="1"/>
      <c r="AP303" s="1"/>
      <c r="AQ303"/>
      <c r="AR303"/>
      <c r="AS303"/>
      <c r="AT303"/>
      <c r="AU303"/>
    </row>
    <row r="304" spans="1:47" x14ac:dyDescent="0.25">
      <c r="A304" s="1"/>
      <c r="B304" s="72"/>
      <c r="C304" s="72"/>
      <c r="D304" s="72"/>
      <c r="E304" s="72"/>
      <c r="F304" s="1"/>
      <c r="G304" s="1"/>
      <c r="H304" s="114"/>
      <c r="I304" s="114"/>
      <c r="J304" s="1"/>
      <c r="K304" s="1"/>
      <c r="L304" s="1"/>
      <c r="M304" s="1"/>
      <c r="N304" s="1"/>
      <c r="O304" s="1"/>
      <c r="P304" s="1"/>
      <c r="S304"/>
      <c r="T304"/>
      <c r="U304"/>
      <c r="V304"/>
      <c r="W304"/>
      <c r="X304"/>
      <c r="Y304"/>
      <c r="Z304"/>
      <c r="AA304"/>
      <c r="AB304" s="114"/>
      <c r="AC304" s="114"/>
      <c r="AD304" s="1"/>
      <c r="AE304" s="1"/>
      <c r="AF304" s="1"/>
      <c r="AG304"/>
      <c r="AH304"/>
      <c r="AI304"/>
      <c r="AJ304"/>
      <c r="AK304"/>
      <c r="AL304" s="1"/>
      <c r="AM304" s="1"/>
      <c r="AN304" s="1"/>
      <c r="AO304" s="1"/>
      <c r="AP304" s="1"/>
      <c r="AQ304"/>
      <c r="AR304"/>
      <c r="AS304"/>
      <c r="AT304"/>
      <c r="AU304"/>
    </row>
    <row r="305" spans="1:47" ht="14.25" customHeight="1" x14ac:dyDescent="0.25">
      <c r="A305" s="1"/>
      <c r="B305" s="72"/>
      <c r="C305" s="72"/>
      <c r="D305" s="72"/>
      <c r="E305" s="72"/>
      <c r="F305" s="1"/>
      <c r="G305" s="1"/>
      <c r="H305" s="114"/>
      <c r="I305" s="114"/>
      <c r="J305" s="1"/>
      <c r="K305" s="1"/>
      <c r="L305" s="1"/>
      <c r="M305" s="1"/>
      <c r="N305" s="1"/>
      <c r="O305" s="1"/>
      <c r="P305" s="1"/>
      <c r="S305"/>
      <c r="T305"/>
      <c r="U305"/>
      <c r="V305"/>
      <c r="W305"/>
      <c r="X305"/>
      <c r="Y305"/>
      <c r="Z305"/>
      <c r="AA305"/>
      <c r="AB305" s="114"/>
      <c r="AC305" s="114"/>
      <c r="AD305" s="1"/>
      <c r="AE305" s="1"/>
      <c r="AF305" s="1"/>
      <c r="AG305"/>
      <c r="AH305"/>
      <c r="AI305"/>
      <c r="AJ305"/>
      <c r="AK305"/>
      <c r="AL305" s="1"/>
      <c r="AM305" s="1"/>
      <c r="AN305" s="1"/>
      <c r="AO305" s="1"/>
      <c r="AP305" s="1"/>
      <c r="AQ305"/>
      <c r="AR305"/>
      <c r="AS305"/>
      <c r="AT305"/>
      <c r="AU305"/>
    </row>
    <row r="306" spans="1:47" ht="14.25" customHeight="1" x14ac:dyDescent="0.25">
      <c r="A306" s="1"/>
      <c r="B306" s="72"/>
      <c r="C306" s="72"/>
      <c r="D306" s="72"/>
      <c r="E306" s="72"/>
      <c r="F306" s="1"/>
      <c r="G306" s="1"/>
      <c r="H306" s="114"/>
      <c r="I306" s="114"/>
      <c r="J306" s="1"/>
      <c r="K306" s="1"/>
      <c r="L306" s="1"/>
      <c r="M306" s="1"/>
      <c r="N306" s="1"/>
      <c r="O306" s="1"/>
      <c r="P306" s="1"/>
      <c r="S306"/>
      <c r="T306"/>
      <c r="U306"/>
      <c r="V306"/>
      <c r="W306"/>
      <c r="X306"/>
      <c r="Y306"/>
      <c r="Z306"/>
      <c r="AA306"/>
      <c r="AB306" s="114"/>
      <c r="AC306" s="114"/>
      <c r="AD306" s="1"/>
      <c r="AE306" s="1"/>
      <c r="AF306" s="1"/>
      <c r="AG306"/>
      <c r="AH306"/>
      <c r="AI306"/>
      <c r="AJ306"/>
      <c r="AK306"/>
      <c r="AL306" s="1"/>
      <c r="AM306" s="1"/>
      <c r="AN306" s="1"/>
      <c r="AO306" s="1"/>
      <c r="AP306" s="1"/>
      <c r="AQ306"/>
      <c r="AR306"/>
      <c r="AS306"/>
      <c r="AT306"/>
      <c r="AU306"/>
    </row>
    <row r="307" spans="1:47" ht="14.25" customHeight="1" x14ac:dyDescent="0.25">
      <c r="A307" s="1"/>
      <c r="B307" s="72"/>
      <c r="C307" s="72"/>
      <c r="D307" s="72"/>
      <c r="E307" s="72"/>
      <c r="F307" s="1"/>
      <c r="G307" s="1"/>
      <c r="H307" s="114"/>
      <c r="I307" s="114"/>
      <c r="J307" s="1"/>
      <c r="K307" s="1"/>
      <c r="L307" s="1"/>
      <c r="M307" s="1"/>
      <c r="N307" s="1"/>
      <c r="O307" s="1"/>
      <c r="P307" s="1"/>
      <c r="S307"/>
      <c r="T307"/>
      <c r="U307"/>
      <c r="V307"/>
      <c r="W307"/>
      <c r="X307"/>
      <c r="Y307"/>
      <c r="Z307"/>
      <c r="AA307"/>
      <c r="AB307" s="114"/>
      <c r="AC307" s="114"/>
      <c r="AD307" s="1"/>
      <c r="AE307" s="1"/>
      <c r="AF307" s="1"/>
      <c r="AG307"/>
      <c r="AH307"/>
      <c r="AI307"/>
      <c r="AJ307"/>
      <c r="AK307"/>
      <c r="AL307" s="1"/>
      <c r="AM307" s="1"/>
      <c r="AN307" s="1"/>
      <c r="AO307" s="1"/>
      <c r="AP307" s="1"/>
      <c r="AQ307"/>
      <c r="AR307"/>
      <c r="AS307"/>
      <c r="AT307"/>
      <c r="AU307"/>
    </row>
    <row r="308" spans="1:47" ht="14.25" customHeight="1" x14ac:dyDescent="0.25">
      <c r="A308" s="1"/>
      <c r="B308" s="72"/>
      <c r="C308" s="72"/>
      <c r="D308" s="72"/>
      <c r="E308" s="72"/>
      <c r="F308" s="1"/>
      <c r="G308" s="1"/>
      <c r="H308" s="114"/>
      <c r="I308" s="114"/>
      <c r="J308" s="1"/>
      <c r="K308" s="1"/>
      <c r="L308" s="1"/>
      <c r="M308" s="1"/>
      <c r="N308" s="1"/>
      <c r="O308" s="1"/>
      <c r="P308" s="1"/>
      <c r="S308"/>
      <c r="T308"/>
      <c r="U308"/>
      <c r="V308"/>
      <c r="W308"/>
      <c r="X308"/>
      <c r="Y308"/>
      <c r="Z308"/>
      <c r="AA308"/>
      <c r="AB308" s="114"/>
      <c r="AC308" s="114"/>
      <c r="AD308" s="1"/>
      <c r="AE308" s="1"/>
      <c r="AF308" s="1"/>
      <c r="AG308"/>
      <c r="AH308"/>
      <c r="AI308"/>
      <c r="AJ308"/>
      <c r="AK308"/>
      <c r="AL308" s="1"/>
      <c r="AM308" s="1"/>
      <c r="AN308" s="1"/>
      <c r="AO308" s="1"/>
      <c r="AP308" s="1"/>
      <c r="AQ308"/>
      <c r="AR308"/>
      <c r="AS308"/>
      <c r="AT308"/>
      <c r="AU308"/>
    </row>
    <row r="309" spans="1:47" ht="14.25" customHeight="1" x14ac:dyDescent="0.25">
      <c r="A309" s="1"/>
      <c r="B309" s="72"/>
      <c r="C309" s="72"/>
      <c r="D309" s="72"/>
      <c r="E309" s="72"/>
      <c r="F309" s="1"/>
      <c r="G309" s="1"/>
      <c r="H309" s="114"/>
      <c r="I309" s="114"/>
      <c r="J309" s="1"/>
      <c r="K309" s="1"/>
      <c r="L309" s="1"/>
      <c r="M309" s="1"/>
      <c r="N309" s="1"/>
      <c r="O309" s="1"/>
      <c r="P309" s="1"/>
      <c r="S309"/>
      <c r="T309"/>
      <c r="U309"/>
      <c r="V309"/>
      <c r="W309"/>
      <c r="X309"/>
      <c r="Y309"/>
      <c r="Z309"/>
      <c r="AA309"/>
      <c r="AB309" s="114"/>
      <c r="AC309" s="114"/>
      <c r="AD309" s="1"/>
      <c r="AE309" s="1"/>
      <c r="AF309" s="1"/>
      <c r="AG309"/>
      <c r="AH309"/>
      <c r="AI309"/>
      <c r="AJ309"/>
      <c r="AK309"/>
      <c r="AL309" s="1"/>
      <c r="AM309" s="1"/>
      <c r="AN309" s="1"/>
      <c r="AO309" s="1"/>
      <c r="AP309" s="1"/>
      <c r="AQ309"/>
      <c r="AR309"/>
      <c r="AS309"/>
      <c r="AT309"/>
      <c r="AU309"/>
    </row>
    <row r="310" spans="1:47" x14ac:dyDescent="0.25">
      <c r="A310" s="1"/>
      <c r="B310" s="72"/>
      <c r="C310" s="72"/>
      <c r="D310" s="72"/>
      <c r="E310" s="72"/>
      <c r="F310" s="1"/>
      <c r="G310" s="1"/>
      <c r="H310" s="114"/>
      <c r="I310" s="114"/>
      <c r="J310" s="1"/>
      <c r="K310" s="1"/>
      <c r="L310" s="1"/>
      <c r="M310" s="1"/>
      <c r="N310" s="1"/>
      <c r="O310" s="1"/>
      <c r="P310" s="1"/>
      <c r="S310"/>
      <c r="T310"/>
      <c r="U310"/>
      <c r="V310"/>
      <c r="W310"/>
      <c r="X310"/>
      <c r="Y310"/>
      <c r="Z310"/>
      <c r="AA310"/>
      <c r="AB310" s="114"/>
      <c r="AC310" s="114"/>
      <c r="AD310" s="1"/>
      <c r="AE310" s="1"/>
      <c r="AF310" s="1"/>
      <c r="AG310"/>
      <c r="AH310"/>
      <c r="AI310"/>
      <c r="AJ310"/>
      <c r="AK310"/>
      <c r="AL310" s="1"/>
      <c r="AM310" s="1"/>
      <c r="AN310" s="1"/>
      <c r="AO310" s="1"/>
      <c r="AP310" s="1"/>
      <c r="AQ310"/>
      <c r="AR310"/>
      <c r="AS310"/>
      <c r="AT310"/>
      <c r="AU310"/>
    </row>
    <row r="311" spans="1:47" ht="14.25" customHeight="1" x14ac:dyDescent="0.25">
      <c r="A311" s="1"/>
      <c r="B311" s="72"/>
      <c r="C311" s="72"/>
      <c r="D311" s="72"/>
      <c r="E311" s="72"/>
      <c r="F311" s="1"/>
      <c r="G311" s="1"/>
      <c r="H311" s="114"/>
      <c r="I311" s="114"/>
      <c r="J311" s="1"/>
      <c r="K311" s="1"/>
      <c r="L311" s="1"/>
      <c r="M311" s="1"/>
      <c r="N311" s="1"/>
      <c r="O311" s="1"/>
      <c r="P311" s="1"/>
      <c r="S311"/>
      <c r="T311"/>
      <c r="U311"/>
      <c r="V311"/>
      <c r="W311"/>
      <c r="X311"/>
      <c r="Y311"/>
      <c r="Z311"/>
      <c r="AA311"/>
      <c r="AB311" s="114"/>
      <c r="AC311" s="114"/>
      <c r="AD311" s="1"/>
      <c r="AE311" s="1"/>
      <c r="AF311" s="1"/>
      <c r="AG311"/>
      <c r="AH311"/>
      <c r="AI311"/>
      <c r="AJ311"/>
      <c r="AK311"/>
      <c r="AL311" s="1"/>
      <c r="AM311" s="1"/>
      <c r="AN311" s="1"/>
      <c r="AO311" s="1"/>
      <c r="AP311" s="1"/>
      <c r="AQ311"/>
      <c r="AR311"/>
      <c r="AS311"/>
      <c r="AT311"/>
      <c r="AU311"/>
    </row>
    <row r="312" spans="1:47" ht="14.25" customHeight="1" x14ac:dyDescent="0.25">
      <c r="A312" s="1"/>
      <c r="B312" s="72"/>
      <c r="C312" s="72"/>
      <c r="D312" s="72"/>
      <c r="E312" s="72"/>
      <c r="F312" s="1"/>
      <c r="G312" s="1"/>
      <c r="H312" s="114"/>
      <c r="I312" s="114"/>
      <c r="J312" s="1"/>
      <c r="K312" s="1"/>
      <c r="L312" s="1"/>
      <c r="M312" s="1"/>
      <c r="N312" s="1"/>
      <c r="O312" s="1"/>
      <c r="P312" s="1"/>
      <c r="S312"/>
      <c r="T312"/>
      <c r="U312"/>
      <c r="V312"/>
      <c r="W312"/>
      <c r="X312"/>
      <c r="Y312"/>
      <c r="Z312"/>
      <c r="AA312"/>
      <c r="AB312" s="114"/>
      <c r="AC312" s="114"/>
      <c r="AD312" s="1"/>
      <c r="AE312" s="1"/>
      <c r="AF312" s="1"/>
      <c r="AG312"/>
      <c r="AH312"/>
      <c r="AI312"/>
      <c r="AJ312"/>
      <c r="AK312"/>
      <c r="AL312" s="1"/>
      <c r="AM312" s="1"/>
      <c r="AN312" s="1"/>
      <c r="AO312" s="1"/>
      <c r="AP312" s="1"/>
      <c r="AQ312"/>
      <c r="AR312"/>
      <c r="AS312"/>
      <c r="AT312"/>
      <c r="AU312"/>
    </row>
    <row r="313" spans="1:47" ht="14.25" customHeight="1" x14ac:dyDescent="0.25">
      <c r="A313" s="1"/>
      <c r="B313" s="72"/>
      <c r="C313" s="72"/>
      <c r="D313" s="72"/>
      <c r="E313" s="72"/>
      <c r="F313" s="1"/>
      <c r="G313" s="1"/>
      <c r="H313" s="114"/>
      <c r="I313" s="114"/>
      <c r="J313" s="1"/>
      <c r="K313" s="1"/>
      <c r="L313" s="1"/>
      <c r="M313" s="1"/>
      <c r="N313" s="1"/>
      <c r="O313" s="1"/>
      <c r="P313" s="1"/>
      <c r="S313"/>
      <c r="T313"/>
      <c r="U313"/>
      <c r="V313"/>
      <c r="W313"/>
      <c r="X313"/>
      <c r="Y313"/>
      <c r="Z313"/>
      <c r="AA313"/>
      <c r="AB313" s="114"/>
      <c r="AC313" s="114"/>
      <c r="AD313" s="1"/>
      <c r="AE313" s="1"/>
      <c r="AF313" s="1"/>
      <c r="AG313"/>
      <c r="AH313"/>
      <c r="AI313"/>
      <c r="AJ313"/>
      <c r="AK313"/>
      <c r="AL313" s="1"/>
      <c r="AM313" s="1"/>
      <c r="AN313" s="1"/>
      <c r="AO313" s="1"/>
      <c r="AP313" s="1"/>
      <c r="AQ313"/>
      <c r="AR313"/>
      <c r="AS313"/>
      <c r="AT313"/>
      <c r="AU313"/>
    </row>
    <row r="314" spans="1:47" ht="14.25" customHeight="1" x14ac:dyDescent="0.25">
      <c r="A314" s="1"/>
      <c r="B314" s="72"/>
      <c r="C314" s="72"/>
      <c r="D314" s="72"/>
      <c r="E314" s="72"/>
      <c r="F314" s="1"/>
      <c r="G314" s="1"/>
      <c r="H314" s="114"/>
      <c r="I314" s="114"/>
      <c r="J314" s="1"/>
      <c r="K314" s="1"/>
      <c r="L314" s="1"/>
      <c r="M314" s="1"/>
      <c r="N314" s="1"/>
      <c r="O314" s="1"/>
      <c r="P314" s="1"/>
      <c r="S314"/>
      <c r="T314"/>
      <c r="U314"/>
      <c r="V314"/>
      <c r="W314"/>
      <c r="X314"/>
      <c r="Y314"/>
      <c r="Z314"/>
      <c r="AA314"/>
      <c r="AB314" s="114"/>
      <c r="AC314" s="114"/>
      <c r="AD314" s="1"/>
      <c r="AE314" s="1"/>
      <c r="AF314" s="1"/>
      <c r="AG314"/>
      <c r="AH314"/>
      <c r="AI314"/>
      <c r="AJ314"/>
      <c r="AK314"/>
      <c r="AL314" s="1"/>
      <c r="AM314" s="1"/>
      <c r="AN314" s="1"/>
      <c r="AO314" s="1"/>
      <c r="AP314" s="1"/>
      <c r="AQ314"/>
      <c r="AR314"/>
      <c r="AS314"/>
      <c r="AT314"/>
      <c r="AU314"/>
    </row>
    <row r="315" spans="1:47" ht="14.25" customHeight="1" x14ac:dyDescent="0.25">
      <c r="A315" s="1"/>
      <c r="B315" s="72"/>
      <c r="C315" s="72"/>
      <c r="D315" s="72"/>
      <c r="E315" s="72"/>
      <c r="F315" s="1"/>
      <c r="G315" s="1"/>
      <c r="H315" s="114"/>
      <c r="I315" s="114"/>
      <c r="J315" s="1"/>
      <c r="K315" s="1"/>
      <c r="L315" s="1"/>
      <c r="M315" s="1"/>
      <c r="N315" s="1"/>
      <c r="O315" s="1"/>
      <c r="P315" s="1"/>
      <c r="S315"/>
      <c r="T315"/>
      <c r="U315"/>
      <c r="V315"/>
      <c r="W315"/>
      <c r="X315"/>
      <c r="Y315"/>
      <c r="Z315"/>
      <c r="AA315"/>
      <c r="AB315" s="114"/>
      <c r="AC315" s="114"/>
      <c r="AD315" s="1"/>
      <c r="AE315" s="1"/>
      <c r="AF315" s="1"/>
      <c r="AG315"/>
      <c r="AH315"/>
      <c r="AI315"/>
      <c r="AJ315"/>
      <c r="AK315"/>
      <c r="AL315" s="1"/>
      <c r="AM315" s="1"/>
      <c r="AN315" s="1"/>
      <c r="AO315" s="1"/>
      <c r="AP315" s="1"/>
      <c r="AQ315"/>
      <c r="AR315"/>
      <c r="AS315"/>
      <c r="AT315"/>
      <c r="AU315"/>
    </row>
    <row r="316" spans="1:47" x14ac:dyDescent="0.25">
      <c r="A316" s="1"/>
      <c r="B316" s="72"/>
      <c r="C316" s="72"/>
      <c r="D316" s="72"/>
      <c r="E316" s="72"/>
      <c r="F316" s="1"/>
      <c r="G316" s="1"/>
      <c r="H316" s="114"/>
      <c r="I316" s="114"/>
      <c r="J316" s="1"/>
      <c r="K316" s="1"/>
      <c r="L316" s="1"/>
      <c r="M316" s="1"/>
      <c r="N316" s="1"/>
      <c r="O316" s="1"/>
      <c r="P316" s="1"/>
      <c r="S316"/>
      <c r="T316"/>
      <c r="U316"/>
      <c r="V316"/>
      <c r="W316"/>
      <c r="X316"/>
      <c r="Y316"/>
      <c r="Z316"/>
      <c r="AA316"/>
      <c r="AB316" s="114"/>
      <c r="AC316" s="114"/>
      <c r="AD316" s="1"/>
      <c r="AE316" s="1"/>
      <c r="AF316" s="1"/>
      <c r="AG316"/>
      <c r="AH316"/>
      <c r="AI316"/>
      <c r="AJ316"/>
      <c r="AK316"/>
      <c r="AL316" s="1"/>
      <c r="AM316" s="1"/>
      <c r="AN316" s="1"/>
      <c r="AO316" s="1"/>
      <c r="AP316" s="1"/>
      <c r="AQ316"/>
      <c r="AR316"/>
      <c r="AS316"/>
      <c r="AT316"/>
      <c r="AU316"/>
    </row>
    <row r="317" spans="1:47" ht="14.25" customHeight="1" x14ac:dyDescent="0.25">
      <c r="A317" s="1"/>
      <c r="B317" s="72"/>
      <c r="C317" s="72"/>
      <c r="D317" s="72"/>
      <c r="E317" s="72"/>
      <c r="F317" s="1"/>
      <c r="G317" s="1"/>
      <c r="H317" s="114"/>
      <c r="I317" s="114"/>
      <c r="J317" s="1"/>
      <c r="K317" s="1"/>
      <c r="L317" s="1"/>
      <c r="M317" s="1"/>
      <c r="N317" s="1"/>
      <c r="O317" s="1"/>
      <c r="P317" s="1"/>
      <c r="S317"/>
      <c r="T317"/>
      <c r="U317"/>
      <c r="V317"/>
      <c r="W317"/>
      <c r="X317"/>
      <c r="Y317"/>
      <c r="Z317"/>
      <c r="AA317"/>
      <c r="AB317" s="114"/>
      <c r="AC317" s="114"/>
      <c r="AD317" s="1"/>
      <c r="AE317" s="1"/>
      <c r="AF317" s="1"/>
      <c r="AG317"/>
      <c r="AH317"/>
      <c r="AI317"/>
      <c r="AJ317"/>
      <c r="AK317"/>
      <c r="AL317" s="1"/>
      <c r="AM317" s="1"/>
      <c r="AN317" s="1"/>
      <c r="AO317" s="1"/>
      <c r="AP317" s="1"/>
      <c r="AQ317"/>
      <c r="AR317"/>
      <c r="AS317"/>
      <c r="AT317"/>
      <c r="AU317"/>
    </row>
    <row r="318" spans="1:47" ht="14.25" customHeight="1" x14ac:dyDescent="0.25">
      <c r="A318" s="1"/>
      <c r="B318" s="72"/>
      <c r="C318" s="72"/>
      <c r="D318" s="72"/>
      <c r="E318" s="72"/>
      <c r="F318" s="1"/>
      <c r="G318" s="1"/>
      <c r="H318" s="114"/>
      <c r="I318" s="114"/>
      <c r="J318" s="1"/>
      <c r="K318" s="1"/>
      <c r="L318" s="1"/>
      <c r="M318" s="1"/>
      <c r="N318" s="1"/>
      <c r="O318" s="1"/>
      <c r="P318" s="1"/>
      <c r="S318"/>
      <c r="T318"/>
      <c r="U318"/>
      <c r="V318"/>
      <c r="W318"/>
      <c r="X318"/>
      <c r="Y318"/>
      <c r="Z318"/>
      <c r="AA318"/>
      <c r="AB318" s="114"/>
      <c r="AC318" s="114"/>
      <c r="AD318" s="1"/>
      <c r="AE318" s="1"/>
      <c r="AF318" s="1"/>
      <c r="AG318"/>
      <c r="AH318"/>
      <c r="AI318"/>
      <c r="AJ318"/>
      <c r="AK318"/>
      <c r="AL318" s="1"/>
      <c r="AM318" s="1"/>
      <c r="AN318" s="1"/>
      <c r="AO318" s="1"/>
      <c r="AP318" s="1"/>
      <c r="AQ318"/>
      <c r="AR318"/>
      <c r="AS318"/>
      <c r="AT318"/>
      <c r="AU318"/>
    </row>
    <row r="319" spans="1:47" ht="14.25" customHeight="1" x14ac:dyDescent="0.25">
      <c r="A319" s="1"/>
      <c r="B319" s="72"/>
      <c r="C319" s="72"/>
      <c r="D319" s="72"/>
      <c r="E319" s="72"/>
      <c r="F319" s="1"/>
      <c r="G319" s="1"/>
      <c r="H319" s="114"/>
      <c r="I319" s="114"/>
      <c r="J319" s="1"/>
      <c r="K319" s="1"/>
      <c r="L319" s="1"/>
      <c r="M319" s="1"/>
      <c r="N319" s="1"/>
      <c r="O319" s="1"/>
      <c r="P319" s="1"/>
      <c r="S319"/>
      <c r="T319"/>
      <c r="U319"/>
      <c r="V319"/>
      <c r="W319"/>
      <c r="X319"/>
      <c r="Y319"/>
      <c r="Z319"/>
      <c r="AA319"/>
      <c r="AB319" s="114"/>
      <c r="AC319" s="114"/>
      <c r="AD319" s="1"/>
      <c r="AE319" s="1"/>
      <c r="AF319" s="1"/>
      <c r="AG319"/>
      <c r="AH319"/>
      <c r="AI319"/>
      <c r="AJ319"/>
      <c r="AK319"/>
      <c r="AL319" s="1"/>
      <c r="AM319" s="1"/>
      <c r="AN319" s="1"/>
      <c r="AO319" s="1"/>
      <c r="AP319" s="1"/>
      <c r="AQ319"/>
      <c r="AR319"/>
      <c r="AS319"/>
      <c r="AT319"/>
      <c r="AU319"/>
    </row>
    <row r="320" spans="1:47" ht="14.25" customHeight="1" x14ac:dyDescent="0.25">
      <c r="A320" s="1"/>
      <c r="B320" s="72"/>
      <c r="C320" s="72"/>
      <c r="D320" s="72"/>
      <c r="E320" s="72"/>
      <c r="F320" s="1"/>
      <c r="G320" s="1"/>
      <c r="H320" s="114"/>
      <c r="I320" s="114"/>
      <c r="J320" s="1"/>
      <c r="K320" s="1"/>
      <c r="L320" s="1"/>
      <c r="M320" s="1"/>
      <c r="N320" s="1"/>
      <c r="O320" s="1"/>
      <c r="P320" s="1"/>
      <c r="S320"/>
      <c r="T320"/>
      <c r="U320"/>
      <c r="V320"/>
      <c r="W320"/>
      <c r="X320"/>
      <c r="Y320"/>
      <c r="Z320"/>
      <c r="AA320"/>
      <c r="AB320" s="114"/>
      <c r="AC320" s="114"/>
      <c r="AD320" s="1"/>
      <c r="AE320" s="1"/>
      <c r="AF320" s="1"/>
      <c r="AG320"/>
      <c r="AH320"/>
      <c r="AI320"/>
      <c r="AJ320"/>
      <c r="AK320"/>
      <c r="AL320" s="1"/>
      <c r="AM320" s="1"/>
      <c r="AN320" s="1"/>
      <c r="AO320" s="1"/>
      <c r="AP320" s="1"/>
      <c r="AQ320"/>
      <c r="AR320"/>
      <c r="AS320"/>
      <c r="AT320"/>
      <c r="AU320"/>
    </row>
    <row r="321" spans="1:47" ht="14.25" customHeight="1" x14ac:dyDescent="0.25">
      <c r="A321" s="1"/>
      <c r="B321" s="72"/>
      <c r="C321" s="72"/>
      <c r="D321" s="72"/>
      <c r="E321" s="72"/>
      <c r="F321" s="1"/>
      <c r="G321" s="1"/>
      <c r="H321" s="114"/>
      <c r="I321" s="114"/>
      <c r="J321" s="1"/>
      <c r="K321" s="1"/>
      <c r="L321" s="1"/>
      <c r="M321" s="1"/>
      <c r="N321" s="1"/>
      <c r="O321" s="1"/>
      <c r="P321" s="1"/>
      <c r="S321"/>
      <c r="T321"/>
      <c r="U321"/>
      <c r="V321"/>
      <c r="W321"/>
      <c r="X321"/>
      <c r="Y321"/>
      <c r="Z321"/>
      <c r="AA321"/>
      <c r="AB321" s="114"/>
      <c r="AC321" s="114"/>
      <c r="AD321" s="1"/>
      <c r="AE321" s="1"/>
      <c r="AF321" s="1"/>
      <c r="AG321"/>
      <c r="AH321"/>
      <c r="AI321"/>
      <c r="AJ321"/>
      <c r="AK321"/>
      <c r="AL321" s="1"/>
      <c r="AM321" s="1"/>
      <c r="AN321" s="1"/>
      <c r="AO321" s="1"/>
      <c r="AP321" s="1"/>
      <c r="AQ321"/>
      <c r="AR321"/>
      <c r="AS321"/>
      <c r="AT321"/>
      <c r="AU321"/>
    </row>
    <row r="322" spans="1:47" x14ac:dyDescent="0.25">
      <c r="A322" s="1"/>
      <c r="B322" s="72"/>
      <c r="C322" s="72"/>
      <c r="D322" s="72"/>
      <c r="E322" s="72"/>
      <c r="F322" s="1"/>
      <c r="G322" s="1"/>
      <c r="H322" s="114"/>
      <c r="I322" s="114"/>
      <c r="J322" s="1"/>
      <c r="K322" s="1"/>
      <c r="L322" s="1"/>
      <c r="M322" s="1"/>
      <c r="N322" s="1"/>
      <c r="O322" s="1"/>
      <c r="P322" s="1"/>
      <c r="S322"/>
      <c r="T322"/>
      <c r="U322"/>
      <c r="V322"/>
      <c r="W322"/>
      <c r="X322"/>
      <c r="Y322"/>
      <c r="Z322"/>
      <c r="AA322"/>
      <c r="AB322" s="114"/>
      <c r="AC322" s="114"/>
      <c r="AD322" s="1"/>
      <c r="AE322" s="1"/>
      <c r="AF322" s="1"/>
      <c r="AG322"/>
      <c r="AH322"/>
      <c r="AI322"/>
      <c r="AJ322"/>
      <c r="AK322"/>
      <c r="AL322" s="1"/>
      <c r="AM322" s="1"/>
      <c r="AN322" s="1"/>
      <c r="AO322" s="1"/>
      <c r="AP322" s="1"/>
      <c r="AQ322"/>
      <c r="AR322"/>
      <c r="AS322"/>
      <c r="AT322"/>
      <c r="AU322"/>
    </row>
    <row r="323" spans="1:47" ht="14.25" customHeight="1" x14ac:dyDescent="0.25">
      <c r="A323" s="1"/>
      <c r="B323" s="72"/>
      <c r="C323" s="72"/>
      <c r="D323" s="72"/>
      <c r="E323" s="72"/>
      <c r="F323" s="1"/>
      <c r="G323" s="1"/>
      <c r="H323" s="114"/>
      <c r="I323" s="114"/>
      <c r="J323" s="1"/>
      <c r="K323" s="1"/>
      <c r="L323" s="1"/>
      <c r="M323" s="1"/>
      <c r="N323" s="1"/>
      <c r="O323" s="1"/>
      <c r="P323" s="1"/>
      <c r="S323"/>
      <c r="T323"/>
      <c r="U323"/>
      <c r="V323"/>
      <c r="W323"/>
      <c r="X323"/>
      <c r="Y323"/>
      <c r="Z323"/>
      <c r="AA323"/>
      <c r="AB323" s="114"/>
      <c r="AC323" s="114"/>
      <c r="AD323" s="1"/>
      <c r="AE323" s="1"/>
      <c r="AF323" s="1"/>
      <c r="AG323"/>
      <c r="AH323"/>
      <c r="AI323"/>
      <c r="AJ323"/>
      <c r="AK323"/>
      <c r="AL323" s="1"/>
      <c r="AM323" s="1"/>
      <c r="AN323" s="1"/>
      <c r="AO323" s="1"/>
      <c r="AP323" s="1"/>
      <c r="AQ323"/>
      <c r="AR323"/>
      <c r="AS323"/>
      <c r="AT323"/>
      <c r="AU323"/>
    </row>
    <row r="324" spans="1:47" ht="14.25" customHeight="1" x14ac:dyDescent="0.25">
      <c r="A324" s="1"/>
      <c r="B324" s="72"/>
      <c r="C324" s="72"/>
      <c r="D324" s="72"/>
      <c r="E324" s="72"/>
      <c r="F324" s="1"/>
      <c r="G324" s="1"/>
      <c r="H324" s="114"/>
      <c r="I324" s="114"/>
      <c r="J324" s="1"/>
      <c r="K324" s="1"/>
      <c r="L324" s="1"/>
      <c r="M324" s="1"/>
      <c r="N324" s="1"/>
      <c r="O324" s="1"/>
      <c r="P324" s="1"/>
      <c r="S324"/>
      <c r="T324"/>
      <c r="U324"/>
      <c r="V324"/>
      <c r="W324"/>
      <c r="X324"/>
      <c r="Y324"/>
      <c r="Z324"/>
      <c r="AA324"/>
      <c r="AB324" s="114"/>
      <c r="AC324" s="114"/>
      <c r="AD324" s="1"/>
      <c r="AE324" s="1"/>
      <c r="AF324" s="1"/>
      <c r="AG324"/>
      <c r="AH324"/>
      <c r="AI324"/>
      <c r="AJ324"/>
      <c r="AK324"/>
      <c r="AL324" s="1"/>
      <c r="AM324" s="1"/>
      <c r="AN324" s="1"/>
      <c r="AO324" s="1"/>
      <c r="AP324" s="1"/>
      <c r="AQ324"/>
      <c r="AR324"/>
      <c r="AS324"/>
      <c r="AT324"/>
      <c r="AU324"/>
    </row>
    <row r="325" spans="1:47" ht="14.25" customHeight="1" x14ac:dyDescent="0.25">
      <c r="A325" s="1"/>
      <c r="B325" s="72"/>
      <c r="C325" s="72"/>
      <c r="D325" s="72"/>
      <c r="E325" s="72"/>
      <c r="F325" s="1"/>
      <c r="G325" s="1"/>
      <c r="H325" s="114"/>
      <c r="I325" s="114"/>
      <c r="J325" s="1"/>
      <c r="K325" s="1"/>
      <c r="L325" s="1"/>
      <c r="M325" s="1"/>
      <c r="N325" s="1"/>
      <c r="O325" s="1"/>
      <c r="P325" s="1"/>
      <c r="S325"/>
      <c r="T325"/>
      <c r="U325"/>
      <c r="V325"/>
      <c r="W325"/>
      <c r="X325"/>
      <c r="Y325"/>
      <c r="Z325"/>
      <c r="AA325"/>
      <c r="AB325" s="114"/>
      <c r="AC325" s="114"/>
      <c r="AD325" s="1"/>
      <c r="AE325" s="1"/>
      <c r="AF325" s="1"/>
      <c r="AG325"/>
      <c r="AH325"/>
      <c r="AI325"/>
      <c r="AJ325"/>
      <c r="AK325"/>
      <c r="AL325" s="1"/>
      <c r="AM325" s="1"/>
      <c r="AN325" s="1"/>
      <c r="AO325" s="1"/>
      <c r="AP325" s="1"/>
      <c r="AQ325"/>
      <c r="AR325"/>
      <c r="AS325"/>
      <c r="AT325"/>
      <c r="AU325"/>
    </row>
    <row r="326" spans="1:47" ht="14.25" customHeight="1" x14ac:dyDescent="0.25">
      <c r="A326" s="1"/>
      <c r="B326" s="72"/>
      <c r="C326" s="72"/>
      <c r="D326" s="72"/>
      <c r="E326" s="72"/>
      <c r="F326" s="1"/>
      <c r="G326" s="1"/>
      <c r="H326" s="114"/>
      <c r="I326" s="114"/>
      <c r="J326" s="1"/>
      <c r="K326" s="1"/>
      <c r="L326" s="1"/>
      <c r="M326" s="1"/>
      <c r="N326" s="1"/>
      <c r="O326" s="1"/>
      <c r="P326" s="1"/>
      <c r="S326"/>
      <c r="T326"/>
      <c r="U326"/>
      <c r="V326"/>
      <c r="W326"/>
      <c r="X326"/>
      <c r="Y326"/>
      <c r="Z326"/>
      <c r="AA326"/>
      <c r="AB326" s="114"/>
      <c r="AC326" s="114"/>
      <c r="AD326" s="1"/>
      <c r="AE326" s="1"/>
      <c r="AF326" s="1"/>
      <c r="AG326"/>
      <c r="AH326"/>
      <c r="AI326"/>
      <c r="AJ326"/>
      <c r="AK326"/>
      <c r="AL326" s="1"/>
      <c r="AM326" s="1"/>
      <c r="AN326" s="1"/>
      <c r="AO326" s="1"/>
      <c r="AP326" s="1"/>
      <c r="AQ326"/>
      <c r="AR326"/>
      <c r="AS326"/>
      <c r="AT326"/>
      <c r="AU326"/>
    </row>
    <row r="327" spans="1:47" ht="14.25" customHeight="1" x14ac:dyDescent="0.25">
      <c r="A327" s="1"/>
      <c r="B327" s="72"/>
      <c r="C327" s="72"/>
      <c r="D327" s="72"/>
      <c r="E327" s="72"/>
      <c r="F327" s="1"/>
      <c r="G327" s="1"/>
      <c r="H327" s="114"/>
      <c r="I327" s="114"/>
      <c r="J327" s="1"/>
      <c r="K327" s="1"/>
      <c r="L327" s="1"/>
      <c r="M327" s="1"/>
      <c r="N327" s="1"/>
      <c r="O327" s="1"/>
      <c r="P327" s="1"/>
      <c r="S327"/>
      <c r="T327"/>
      <c r="U327"/>
      <c r="V327"/>
      <c r="W327"/>
      <c r="X327"/>
      <c r="Y327"/>
      <c r="Z327"/>
      <c r="AA327"/>
      <c r="AB327" s="114"/>
      <c r="AC327" s="114"/>
      <c r="AD327" s="1"/>
      <c r="AE327" s="1"/>
      <c r="AF327" s="1"/>
      <c r="AG327"/>
      <c r="AH327"/>
      <c r="AI327"/>
      <c r="AJ327"/>
      <c r="AK327"/>
      <c r="AL327" s="1"/>
      <c r="AM327" s="1"/>
      <c r="AN327" s="1"/>
      <c r="AO327" s="1"/>
      <c r="AP327" s="1"/>
      <c r="AQ327"/>
      <c r="AR327"/>
      <c r="AS327"/>
      <c r="AT327"/>
      <c r="AU327"/>
    </row>
    <row r="328" spans="1:47" x14ac:dyDescent="0.25">
      <c r="L328" s="1"/>
      <c r="M328" s="1"/>
      <c r="N328" s="1"/>
      <c r="O328" s="1"/>
    </row>
  </sheetData>
  <mergeCells count="38">
    <mergeCell ref="H124:N124"/>
    <mergeCell ref="H138:N138"/>
    <mergeCell ref="A5:A6"/>
    <mergeCell ref="H5:H6"/>
    <mergeCell ref="L5:O5"/>
    <mergeCell ref="B5:E5"/>
    <mergeCell ref="P5:Q5"/>
    <mergeCell ref="R5:R6"/>
    <mergeCell ref="F5:F6"/>
    <mergeCell ref="G5:G6"/>
    <mergeCell ref="J5:J6"/>
    <mergeCell ref="I5:I6"/>
    <mergeCell ref="K5:K6"/>
    <mergeCell ref="AS5:AS6"/>
    <mergeCell ref="AT5:AT6"/>
    <mergeCell ref="AU5:AU6"/>
    <mergeCell ref="AF5:AF6"/>
    <mergeCell ref="AG5:AG6"/>
    <mergeCell ref="AI5:AI6"/>
    <mergeCell ref="AJ5:AJ6"/>
    <mergeCell ref="AL5:AL6"/>
    <mergeCell ref="AQ5:AQ6"/>
    <mergeCell ref="AR5:AR6"/>
    <mergeCell ref="AP5:AP6"/>
    <mergeCell ref="AH5:AH6"/>
    <mergeCell ref="S5:S6"/>
    <mergeCell ref="T5:T6"/>
    <mergeCell ref="AK5:AK6"/>
    <mergeCell ref="AM5:AM6"/>
    <mergeCell ref="AO5:AO6"/>
    <mergeCell ref="AN5:AN6"/>
    <mergeCell ref="AE5:AE6"/>
    <mergeCell ref="AB5:AB6"/>
    <mergeCell ref="AC5:AC6"/>
    <mergeCell ref="U5:X5"/>
    <mergeCell ref="Y5:Z5"/>
    <mergeCell ref="AA5:AA6"/>
    <mergeCell ref="AD5:AD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SSP - Proposición 1060 de 2024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CONSTANZA ADRIANA CARDENAS CAMACHO</cp:lastModifiedBy>
  <cp:revision/>
  <cp:lastPrinted>2025-05-22T21:07:47Z</cp:lastPrinted>
  <dcterms:created xsi:type="dcterms:W3CDTF">2022-10-20T17:00:36Z</dcterms:created>
  <dcterms:modified xsi:type="dcterms:W3CDTF">2025-05-22T21:09:21Z</dcterms:modified>
  <cp:category/>
  <cp:contentStatus/>
</cp:coreProperties>
</file>